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480" windowHeight="11640" activeTab="0"/>
  </bookViews>
  <sheets>
    <sheet name="Company Info" sheetId="1" r:id="rId1"/>
    <sheet name="AAR" sheetId="2" r:id="rId2"/>
    <sheet name="PTR" sheetId="3" r:id="rId3"/>
    <sheet name="MTR" sheetId="4" r:id="rId4"/>
    <sheet name="DTR" sheetId="5" r:id="rId5"/>
    <sheet name="PSW" sheetId="6" r:id="rId6"/>
  </sheets>
  <definedNames>
    <definedName name="_xlnm.Print_Area" localSheetId="1">'AAR'!$A$1:$X$37</definedName>
    <definedName name="_xlnm.Print_Area" localSheetId="4">'DTR'!$A$1:$O$40</definedName>
    <definedName name="_xlnm.Print_Area" localSheetId="3">'MTR'!$A$1:$O$41</definedName>
    <definedName name="_xlnm.Print_Area" localSheetId="5">'PSW'!$A$1:$S$52</definedName>
    <definedName name="_xlnm.Print_Area" localSheetId="2">'PTR'!$A$1:$O$41</definedName>
  </definedNames>
  <calcPr fullCalcOnLoad="1"/>
</workbook>
</file>

<file path=xl/sharedStrings.xml><?xml version="1.0" encoding="utf-8"?>
<sst xmlns="http://schemas.openxmlformats.org/spreadsheetml/2006/main" count="254" uniqueCount="193">
  <si>
    <t>APPEARANCE APPROVAL REPORT</t>
  </si>
  <si>
    <t>PART</t>
  </si>
  <si>
    <t>DRAWING</t>
  </si>
  <si>
    <t>APPLICATION</t>
  </si>
  <si>
    <t>NUMBER</t>
  </si>
  <si>
    <t>(VEHICLES)</t>
  </si>
  <si>
    <t>BUYER</t>
  </si>
  <si>
    <t>DATE</t>
  </si>
  <si>
    <t>NAME</t>
  </si>
  <si>
    <t>CODE</t>
  </si>
  <si>
    <t>SUPPLIER</t>
  </si>
  <si>
    <t>MANUFACTURING</t>
  </si>
  <si>
    <t>LOCATION</t>
  </si>
  <si>
    <t>REASON FOR</t>
  </si>
  <si>
    <t>PART SUBMISSION WARRANT</t>
  </si>
  <si>
    <t>SPECIAL SAMPLE</t>
  </si>
  <si>
    <t>RE-SUBMISSION</t>
  </si>
  <si>
    <t>OTHER</t>
  </si>
  <si>
    <t>SUBMISSION</t>
  </si>
  <si>
    <t>PRE TEXTURE</t>
  </si>
  <si>
    <t>FIRST PRODUCTION SHIPMENT</t>
  </si>
  <si>
    <t>ENGINEERING CHANGE</t>
  </si>
  <si>
    <t>APPEARANCE EVALUATION</t>
  </si>
  <si>
    <t>Pre-Texture Evaluation</t>
  </si>
  <si>
    <t>Authorized Customer Representative Signature &amp; Date</t>
  </si>
  <si>
    <t>Correct &amp; Proceed</t>
  </si>
  <si>
    <t>Correct &amp; Resubmit</t>
  </si>
  <si>
    <t>Approved to Texture</t>
  </si>
  <si>
    <t>COLOR EVALUATION</t>
  </si>
  <si>
    <t>COLOR SUFFIX</t>
  </si>
  <si>
    <t>TRISTIMULUS DATA</t>
  </si>
  <si>
    <t>MASTER NUMBER</t>
  </si>
  <si>
    <t>MASTER DATE</t>
  </si>
  <si>
    <t>MATERIAL TYPE</t>
  </si>
  <si>
    <t>MATERIAL SOURCE</t>
  </si>
  <si>
    <t>HUE</t>
  </si>
  <si>
    <t>VALUE</t>
  </si>
  <si>
    <t>CHROMA</t>
  </si>
  <si>
    <t>GLOSS</t>
  </si>
  <si>
    <t>METALLIC BRILLIANCE</t>
  </si>
  <si>
    <t>COLOR SHIPPING SUFFIX</t>
  </si>
  <si>
    <t>PART DISPOSITION</t>
  </si>
  <si>
    <t>DL*</t>
  </si>
  <si>
    <t>Da*</t>
  </si>
  <si>
    <t>Db*</t>
  </si>
  <si>
    <t>DE*</t>
  </si>
  <si>
    <t>CMC</t>
  </si>
  <si>
    <t>RED</t>
  </si>
  <si>
    <t>YEL</t>
  </si>
  <si>
    <t>GRN</t>
  </si>
  <si>
    <t>BLU</t>
  </si>
  <si>
    <t>LIGHT</t>
  </si>
  <si>
    <t>DARK</t>
  </si>
  <si>
    <t>GRAY</t>
  </si>
  <si>
    <t>CLEAN</t>
  </si>
  <si>
    <t>HIGH</t>
  </si>
  <si>
    <t>LOW</t>
  </si>
  <si>
    <t>COMMENTS</t>
  </si>
  <si>
    <t>PHONE NUMBER</t>
  </si>
  <si>
    <t>SIGNATURE</t>
  </si>
  <si>
    <t>March 2006</t>
  </si>
  <si>
    <t>CFG-1002</t>
  </si>
  <si>
    <t xml:space="preserve">Production Part Approval </t>
  </si>
  <si>
    <t>PERFORMANCE TEST RESULTS</t>
  </si>
  <si>
    <t>Part Number:</t>
  </si>
  <si>
    <t>Part Name:</t>
  </si>
  <si>
    <t>Material Supplier:</t>
  </si>
  <si>
    <t>Design Record Level Change:</t>
  </si>
  <si>
    <t>Engineering Change Documents:</t>
  </si>
  <si>
    <t>Specification Limits</t>
  </si>
  <si>
    <t>Test Date</t>
  </si>
  <si>
    <t>Qty. Tested</t>
  </si>
  <si>
    <t>Test Results</t>
  </si>
  <si>
    <t>Ok</t>
  </si>
  <si>
    <t>Not Ok</t>
  </si>
  <si>
    <t>CFG-1005</t>
  </si>
  <si>
    <t>Blanket statements of conformance are unacceptable for any test results.</t>
  </si>
  <si>
    <t>TITLE</t>
  </si>
  <si>
    <t>MATERIAL TEST RESULTS</t>
  </si>
  <si>
    <t>Organization:</t>
  </si>
  <si>
    <t>Supplier/Vendor Code:</t>
  </si>
  <si>
    <t>Material Specification</t>
  </si>
  <si>
    <t>CFG-1004</t>
  </si>
  <si>
    <t>DIMENSIONAL TEST RESULTS</t>
  </si>
  <si>
    <t>Design Record Change Level:</t>
  </si>
  <si>
    <t>Item</t>
  </si>
  <si>
    <t>Dimension/Specification</t>
  </si>
  <si>
    <t>Specification / Limits</t>
  </si>
  <si>
    <t>CFG-1003</t>
  </si>
  <si>
    <t>Part Name</t>
  </si>
  <si>
    <t xml:space="preserve">  Customer Part Number</t>
  </si>
  <si>
    <t>Shown on Drawing No.</t>
  </si>
  <si>
    <t>Engineering Change Level</t>
  </si>
  <si>
    <t>Dated</t>
  </si>
  <si>
    <t>Additional Engineering Changes</t>
  </si>
  <si>
    <t>Safety and/or Government Regulation</t>
  </si>
  <si>
    <t>Purchase Order No.</t>
  </si>
  <si>
    <t>Checking Aid No.</t>
  </si>
  <si>
    <t>Checking Aid Engineering Change Level</t>
  </si>
  <si>
    <t>CUSTOMER SUBMITTAL INFORMATION</t>
  </si>
  <si>
    <t>Customer Name/Division</t>
  </si>
  <si>
    <t>Street Address</t>
  </si>
  <si>
    <t>Buyer/Buyer Code</t>
  </si>
  <si>
    <t>City</t>
  </si>
  <si>
    <t>State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</si>
  <si>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</si>
  <si>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</si>
  <si>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</si>
  <si>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</si>
  <si>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</si>
  <si>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Are polymeric parts identified with appropriate ISO marking codes?</t>
  </si>
  <si>
    <t>SUBMISSION RESULTS</t>
  </si>
  <si>
    <t>The results for</t>
  </si>
  <si>
    <t xml:space="preserve">These results meet all drawing and specification requirements: </t>
  </si>
  <si>
    <t>Mold  /  Cavity  /  Production Process</t>
  </si>
  <si>
    <t>DECLARATION</t>
  </si>
  <si>
    <t>/</t>
  </si>
  <si>
    <t>hours.</t>
  </si>
  <si>
    <t>EXPLANATION / COMMENTS:</t>
  </si>
  <si>
    <t>Is each Customer Tool properly tagged and numbered?</t>
  </si>
  <si>
    <t>Date</t>
  </si>
  <si>
    <t>Print Name</t>
  </si>
  <si>
    <t>Phone No.</t>
  </si>
  <si>
    <t>Fax No.</t>
  </si>
  <si>
    <t>Title</t>
  </si>
  <si>
    <t>E-mail</t>
  </si>
  <si>
    <t>Part Warrant Disposition:</t>
  </si>
  <si>
    <t>Customer Signature</t>
  </si>
  <si>
    <t>Customer Tracking Number (optional)</t>
  </si>
  <si>
    <t>CFG-1001</t>
  </si>
  <si>
    <r>
      <t xml:space="preserve">REASON FOR SUBMISSION </t>
    </r>
    <r>
      <rPr>
        <sz val="8"/>
        <color indexed="23"/>
        <rFont val="Arial"/>
        <family val="2"/>
      </rPr>
      <t>(Check at least one)</t>
    </r>
  </si>
  <si>
    <r>
      <t>REQUESTED SUBMISSION LEVEL</t>
    </r>
    <r>
      <rPr>
        <sz val="8"/>
        <rFont val="Arial"/>
        <family val="2"/>
      </rPr>
      <t xml:space="preserve"> </t>
    </r>
    <r>
      <rPr>
        <sz val="8"/>
        <color indexed="23"/>
        <rFont val="Arial"/>
        <family val="2"/>
      </rPr>
      <t>(Check one)</t>
    </r>
  </si>
  <si>
    <t>ORGANIZATION MANUFACTURING INFORMATION</t>
  </si>
  <si>
    <t>Organization Name &amp; Supplier/Vendor Code</t>
  </si>
  <si>
    <t>Region</t>
  </si>
  <si>
    <t>Submitted by IMDS or other customer format:</t>
  </si>
  <si>
    <t>(If "NO" - Explanation Required)</t>
  </si>
  <si>
    <t>Organization Authorized Signature</t>
  </si>
  <si>
    <t>FOR CUSTOMER USE ONLY (IF APPLICABLE)</t>
  </si>
  <si>
    <t>Part Submission Warrant</t>
  </si>
  <si>
    <t xml:space="preserve">  I hereby affirm that the samples represented by this warrant are representative of our parts which were made by a process that meets all Production Part</t>
  </si>
  <si>
    <t xml:space="preserve">  Approval Process Manual 4th Edition Requirements. I further affirm that these samples were produced at the production rate of </t>
  </si>
  <si>
    <t xml:space="preserve">  I also certify that documented evidence of such compliance is on file and available for review.  I have noted any deviations from this declaration below.</t>
  </si>
  <si>
    <t>INSPECTION FACILITY:</t>
  </si>
  <si>
    <t>Organization Measurement Results (Data)</t>
  </si>
  <si>
    <t>* If source approval is req'd, include the Supplier (Source) &amp; Customer assigned code.</t>
  </si>
  <si>
    <t>Name of Laboratory:</t>
  </si>
  <si>
    <t xml:space="preserve">*Customer Specified Supplier/Vendor Code: </t>
  </si>
  <si>
    <t>Test Specification / Rev / Date</t>
  </si>
  <si>
    <t>Supplier Test Results (Data) / Test Conditions</t>
  </si>
  <si>
    <t>E/C LEVEL</t>
  </si>
  <si>
    <t>Organization Sourcing &amp; Texture Information</t>
  </si>
  <si>
    <t>Part Number</t>
  </si>
  <si>
    <t>Rev Level</t>
  </si>
  <si>
    <t>Rev Date</t>
  </si>
  <si>
    <t>Org Name</t>
  </si>
  <si>
    <t>Auth. Rep</t>
  </si>
  <si>
    <t>Ph Number</t>
  </si>
  <si>
    <t>Fax Number</t>
  </si>
  <si>
    <t>Supplier Code</t>
  </si>
  <si>
    <t>Lab/Insp Facility</t>
  </si>
  <si>
    <t>Enter Your Part Number</t>
  </si>
  <si>
    <t>Part Description</t>
  </si>
  <si>
    <t>Enter Rev Level</t>
  </si>
  <si>
    <t>Enter Rev Date</t>
  </si>
  <si>
    <t>What Vehicles is this used on?</t>
  </si>
  <si>
    <t>Your Company Name</t>
  </si>
  <si>
    <t>Your Supplier Code</t>
  </si>
  <si>
    <t>Name of the Rep</t>
  </si>
  <si>
    <t>Contact Ph Number</t>
  </si>
  <si>
    <t>Contact Fax Number</t>
  </si>
  <si>
    <t>Lab/Insp Facility Used</t>
  </si>
  <si>
    <t>Buyer Code</t>
  </si>
  <si>
    <t>Buyer</t>
  </si>
  <si>
    <t>Enter Your Buyer's Name</t>
  </si>
  <si>
    <t>Drawing Number</t>
  </si>
  <si>
    <t>Drg Number</t>
  </si>
  <si>
    <t xml:space="preserve"> </t>
  </si>
  <si>
    <t xml:space="preserve">For Ease of Use with the forms, you could enter all relevant information here and then avoid having to retype it. </t>
  </si>
  <si>
    <t>AUTHORIZED CUSTOMER REPRESENTATIVE SIGNATURE</t>
  </si>
  <si>
    <t>Cust Part No</t>
  </si>
  <si>
    <t xml:space="preserve">Enter Customer Part # </t>
  </si>
  <si>
    <t xml:space="preserve">  Organization Part #</t>
  </si>
  <si>
    <t>Enter Weight</t>
  </si>
  <si>
    <t>Part Weight (kg)</t>
  </si>
  <si>
    <t>Org Street Address</t>
  </si>
  <si>
    <t>Zip</t>
  </si>
  <si>
    <t>Company Street Address</t>
  </si>
  <si>
    <t>ZIP</t>
  </si>
  <si>
    <t>Customer Name</t>
  </si>
  <si>
    <t>Name of the Customer</t>
  </si>
  <si>
    <t xml:space="preserve">  Date</t>
  </si>
  <si>
    <r>
      <t>Weight</t>
    </r>
    <r>
      <rPr>
        <sz val="7"/>
        <rFont val="Arial"/>
        <family val="2"/>
      </rPr>
      <t xml:space="preserve"> (kg)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</si>
</sst>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;@"/>
    <numFmt numFmtId="171" formatCode="0.0000"/>
  </numFmts>
  <fonts count="3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6"/>
      <color indexed="63"/>
      <name val="Small Fonts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4"/>
      <color indexed="63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8"/>
      <color indexed="55"/>
      <name val="Arial"/>
      <family val="0"/>
    </font>
    <font>
      <sz val="9"/>
      <name val="Arial Unicode MS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2"/>
      <color indexed="63"/>
      <name val="Arial Unicode MS"/>
      <family val="2"/>
    </font>
    <font>
      <b/>
      <sz val="18"/>
      <name val="Arial Unicode MS"/>
      <family val="2"/>
    </font>
    <font>
      <b/>
      <sz val="10"/>
      <name val="Arial Unicode MS"/>
      <family val="2"/>
    </font>
    <font>
      <sz val="8"/>
      <color indexed="54"/>
      <name val="Arial"/>
      <family val="0"/>
    </font>
    <font>
      <sz val="8"/>
      <color indexed="63"/>
      <name val="Arial Unicode MS"/>
      <family val="2"/>
    </font>
    <font>
      <sz val="7.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 style="thin"/>
      <bottom style="thin">
        <color indexed="55"/>
      </bottom>
    </border>
    <border>
      <left style="thin"/>
      <right style="medium"/>
      <top style="thin"/>
      <bottom style="thin">
        <color indexed="55"/>
      </bottom>
    </border>
    <border>
      <left style="medium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2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2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0" xfId="0" applyFon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4" fillId="2" borderId="24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2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7" fontId="7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7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2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" fillId="0" borderId="2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21" fillId="0" borderId="0" xfId="20" applyFont="1" applyBorder="1" applyAlignment="1">
      <alignment horizontal="right" vertical="center"/>
    </xf>
    <xf numFmtId="0" fontId="19" fillId="2" borderId="2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3" fillId="0" borderId="0" xfId="0" applyFont="1" applyAlignment="1">
      <alignment/>
    </xf>
    <xf numFmtId="0" fontId="3" fillId="4" borderId="31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8" fillId="0" borderId="0" xfId="0" applyFont="1" applyAlignment="1">
      <alignment/>
    </xf>
    <xf numFmtId="0" fontId="0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 quotePrefix="1">
      <alignment/>
    </xf>
    <xf numFmtId="0" fontId="30" fillId="0" borderId="27" xfId="0" applyFont="1" applyBorder="1" applyAlignment="1">
      <alignment horizontal="left" vertical="center"/>
    </xf>
    <xf numFmtId="0" fontId="30" fillId="3" borderId="4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0" fillId="2" borderId="28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indent="1"/>
    </xf>
    <xf numFmtId="0" fontId="18" fillId="0" borderId="27" xfId="0" applyFont="1" applyBorder="1" applyAlignment="1">
      <alignment/>
    </xf>
    <xf numFmtId="0" fontId="18" fillId="0" borderId="27" xfId="0" applyFont="1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2" fontId="11" fillId="2" borderId="32" xfId="0" applyNumberFormat="1" applyFont="1" applyFill="1" applyBorder="1" applyAlignment="1" applyProtection="1">
      <alignment horizontal="left" vertical="center"/>
      <protection locked="0"/>
    </xf>
    <xf numFmtId="2" fontId="11" fillId="2" borderId="26" xfId="0" applyNumberFormat="1" applyFont="1" applyFill="1" applyBorder="1" applyAlignment="1" applyProtection="1">
      <alignment horizontal="left" vertical="center"/>
      <protection locked="0"/>
    </xf>
    <xf numFmtId="2" fontId="11" fillId="2" borderId="32" xfId="0" applyNumberFormat="1" applyFont="1" applyFill="1" applyBorder="1" applyAlignment="1" applyProtection="1" quotePrefix="1">
      <alignment horizontal="left" vertical="center"/>
      <protection locked="0"/>
    </xf>
    <xf numFmtId="170" fontId="11" fillId="2" borderId="7" xfId="0" applyNumberFormat="1" applyFont="1" applyFill="1" applyBorder="1" applyAlignment="1" applyProtection="1">
      <alignment horizontal="left" vertical="center"/>
      <protection locked="0"/>
    </xf>
    <xf numFmtId="1" fontId="11" fillId="2" borderId="25" xfId="0" applyNumberFormat="1" applyFont="1" applyFill="1" applyBorder="1" applyAlignment="1" applyProtection="1">
      <alignment horizontal="left" vertical="center"/>
      <protection locked="0"/>
    </xf>
    <xf numFmtId="2" fontId="11" fillId="2" borderId="33" xfId="0" applyNumberFormat="1" applyFont="1" applyFill="1" applyBorder="1" applyAlignment="1" applyProtection="1">
      <alignment horizontal="left" vertical="center"/>
      <protection locked="0"/>
    </xf>
    <xf numFmtId="2" fontId="11" fillId="2" borderId="34" xfId="0" applyNumberFormat="1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0" fillId="3" borderId="37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top" indent="1"/>
    </xf>
    <xf numFmtId="0" fontId="7" fillId="0" borderId="0" xfId="0" applyFont="1" applyBorder="1" applyAlignment="1">
      <alignment vertical="top"/>
    </xf>
    <xf numFmtId="0" fontId="0" fillId="0" borderId="38" xfId="0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3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4" fillId="2" borderId="4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0" fillId="3" borderId="44" xfId="0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4" fillId="2" borderId="4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5" fillId="0" borderId="55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4" fillId="2" borderId="5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left" vertical="center" indent="1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6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5" fillId="0" borderId="6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26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49" fontId="0" fillId="0" borderId="2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3" fillId="5" borderId="47" xfId="0" applyFont="1" applyFill="1" applyBorder="1" applyAlignment="1">
      <alignment vertical="center"/>
    </xf>
    <xf numFmtId="0" fontId="0" fillId="5" borderId="48" xfId="0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22" fillId="2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3" fillId="5" borderId="51" xfId="0" applyFont="1" applyFill="1" applyBorder="1" applyAlignment="1">
      <alignment vertical="center" wrapText="1"/>
    </xf>
    <xf numFmtId="0" fontId="0" fillId="5" borderId="48" xfId="0" applyFill="1" applyBorder="1" applyAlignment="1">
      <alignment vertical="center" wrapText="1"/>
    </xf>
    <xf numFmtId="0" fontId="0" fillId="5" borderId="61" xfId="0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30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17" fontId="7" fillId="2" borderId="0" xfId="0" applyNumberFormat="1" applyFont="1" applyFill="1" applyAlignment="1" quotePrefix="1">
      <alignment horizontal="left"/>
    </xf>
    <xf numFmtId="0" fontId="8" fillId="0" borderId="0" xfId="0" applyFont="1" applyAlignment="1">
      <alignment horizontal="left"/>
    </xf>
    <xf numFmtId="0" fontId="0" fillId="3" borderId="62" xfId="0" applyFill="1" applyBorder="1" applyAlignment="1" applyProtection="1">
      <alignment horizontal="left" vertical="center"/>
      <protection locked="0"/>
    </xf>
    <xf numFmtId="0" fontId="0" fillId="3" borderId="63" xfId="0" applyFill="1" applyBorder="1" applyAlignment="1">
      <alignment horizontal="left" vertical="center"/>
    </xf>
    <xf numFmtId="0" fontId="0" fillId="3" borderId="64" xfId="0" applyFill="1" applyBorder="1" applyAlignment="1">
      <alignment horizontal="left" vertical="center"/>
    </xf>
    <xf numFmtId="0" fontId="0" fillId="3" borderId="65" xfId="0" applyFill="1" applyBorder="1" applyAlignment="1">
      <alignment horizontal="left" vertical="center"/>
    </xf>
    <xf numFmtId="0" fontId="0" fillId="3" borderId="66" xfId="0" applyFill="1" applyBorder="1" applyAlignment="1" applyProtection="1">
      <alignment horizontal="left" vertical="center"/>
      <protection locked="0"/>
    </xf>
    <xf numFmtId="0" fontId="0" fillId="3" borderId="67" xfId="0" applyFill="1" applyBorder="1" applyAlignment="1">
      <alignment horizontal="left" vertical="center"/>
    </xf>
    <xf numFmtId="0" fontId="0" fillId="3" borderId="68" xfId="0" applyFill="1" applyBorder="1" applyAlignment="1">
      <alignment horizontal="left" vertical="center"/>
    </xf>
    <xf numFmtId="0" fontId="0" fillId="3" borderId="69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0" xfId="0" applyFill="1" applyBorder="1" applyAlignment="1" applyProtection="1">
      <alignment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2" borderId="4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 indent="1"/>
    </xf>
    <xf numFmtId="0" fontId="3" fillId="2" borderId="34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34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2" fontId="11" fillId="2" borderId="25" xfId="0" applyNumberFormat="1" applyFont="1" applyFill="1" applyBorder="1" applyAlignment="1" applyProtection="1">
      <alignment horizontal="left" vertical="center"/>
      <protection locked="0"/>
    </xf>
    <xf numFmtId="2" fontId="11" fillId="2" borderId="34" xfId="0" applyNumberFormat="1" applyFont="1" applyFill="1" applyBorder="1" applyAlignment="1" applyProtection="1">
      <alignment horizontal="left" vertical="center"/>
      <protection locked="0"/>
    </xf>
    <xf numFmtId="2" fontId="11" fillId="2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29" xfId="0" applyFont="1" applyFill="1" applyBorder="1" applyAlignment="1">
      <alignment horizontal="left" vertical="center" indent="1"/>
    </xf>
    <xf numFmtId="0" fontId="0" fillId="3" borderId="3" xfId="0" applyFont="1" applyFill="1" applyBorder="1" applyAlignment="1">
      <alignment horizontal="left" vertical="center" indent="1"/>
    </xf>
    <xf numFmtId="0" fontId="0" fillId="3" borderId="4" xfId="0" applyFont="1" applyFill="1" applyBorder="1" applyAlignment="1">
      <alignment horizontal="left" vertical="center" indent="1"/>
    </xf>
    <xf numFmtId="0" fontId="0" fillId="3" borderId="6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72" xfId="0" applyFont="1" applyBorder="1" applyAlignment="1">
      <alignment horizontal="left" vertical="center" indent="1"/>
    </xf>
    <xf numFmtId="0" fontId="0" fillId="0" borderId="73" xfId="0" applyBorder="1" applyAlignment="1">
      <alignment horizontal="left" vertical="center"/>
    </xf>
    <xf numFmtId="0" fontId="0" fillId="3" borderId="37" xfId="0" applyFont="1" applyFill="1" applyBorder="1" applyAlignment="1">
      <alignment vertical="center"/>
    </xf>
    <xf numFmtId="0" fontId="0" fillId="3" borderId="7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0" fillId="3" borderId="37" xfId="0" applyFont="1" applyFill="1" applyBorder="1" applyAlignment="1">
      <alignment horizontal="left" vertical="center"/>
    </xf>
    <xf numFmtId="0" fontId="0" fillId="3" borderId="74" xfId="0" applyFont="1" applyFill="1" applyBorder="1" applyAlignment="1">
      <alignment horizontal="left" vertical="center"/>
    </xf>
    <xf numFmtId="14" fontId="0" fillId="3" borderId="37" xfId="0" applyNumberFormat="1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 quotePrefix="1">
      <alignment horizontal="left" vertical="center"/>
      <protection locked="0"/>
    </xf>
    <xf numFmtId="0" fontId="18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3" borderId="76" xfId="0" applyFont="1" applyFill="1" applyBorder="1" applyAlignment="1" applyProtection="1">
      <alignment horizontal="left" vertical="center"/>
      <protection locked="0"/>
    </xf>
    <xf numFmtId="0" fontId="0" fillId="3" borderId="37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left" vertical="center" indent="1"/>
    </xf>
    <xf numFmtId="0" fontId="26" fillId="0" borderId="36" xfId="0" applyFont="1" applyFill="1" applyBorder="1" applyAlignment="1">
      <alignment horizontal="right" vertical="center" indent="4"/>
    </xf>
    <xf numFmtId="15" fontId="3" fillId="2" borderId="0" xfId="0" applyNumberFormat="1" applyFont="1" applyFill="1" applyBorder="1" applyAlignment="1" applyProtection="1">
      <alignment horizontal="left" vertical="center"/>
      <protection locked="0"/>
    </xf>
    <xf numFmtId="15" fontId="3" fillId="2" borderId="28" xfId="0" applyNumberFormat="1" applyFont="1" applyFill="1" applyBorder="1" applyAlignment="1" applyProtection="1">
      <alignment horizontal="left" vertical="center"/>
      <protection locked="0"/>
    </xf>
    <xf numFmtId="171" fontId="0" fillId="3" borderId="37" xfId="0" applyNumberFormat="1" applyFont="1" applyFill="1" applyBorder="1" applyAlignment="1">
      <alignment horizontal="left" vertical="center"/>
    </xf>
    <xf numFmtId="171" fontId="0" fillId="3" borderId="74" xfId="0" applyNumberFormat="1" applyFont="1" applyFill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7" xfId="0" applyFont="1" applyFill="1" applyBorder="1" applyAlignment="1">
      <alignment horizontal="left" vertical="center" indent="1"/>
    </xf>
    <xf numFmtId="0" fontId="0" fillId="3" borderId="77" xfId="0" applyNumberFormat="1" applyFont="1" applyFill="1" applyBorder="1" applyAlignment="1" applyProtection="1">
      <alignment horizontal="left" vertical="center"/>
      <protection locked="0"/>
    </xf>
    <xf numFmtId="0" fontId="0" fillId="3" borderId="78" xfId="0" applyNumberFormat="1" applyFont="1" applyFill="1" applyBorder="1" applyAlignment="1" applyProtection="1">
      <alignment horizontal="left" vertical="center"/>
      <protection locked="0"/>
    </xf>
    <xf numFmtId="0" fontId="3" fillId="0" borderId="7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3" borderId="37" xfId="0" applyNumberFormat="1" applyFont="1" applyFill="1" applyBorder="1" applyAlignment="1" applyProtection="1">
      <alignment horizontal="left" vertical="center"/>
      <protection locked="0"/>
    </xf>
    <xf numFmtId="0" fontId="0" fillId="3" borderId="74" xfId="0" applyNumberFormat="1" applyFont="1" applyFill="1" applyBorder="1" applyAlignment="1" applyProtection="1">
      <alignment horizontal="left" vertical="center"/>
      <protection locked="0"/>
    </xf>
    <xf numFmtId="15" fontId="0" fillId="3" borderId="37" xfId="0" applyNumberFormat="1" applyFont="1" applyFill="1" applyBorder="1" applyAlignment="1" applyProtection="1">
      <alignment horizontal="left" vertical="center"/>
      <protection locked="0"/>
    </xf>
    <xf numFmtId="15" fontId="0" fillId="3" borderId="74" xfId="0" applyNumberFormat="1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3" borderId="7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28" xfId="0" applyBorder="1" applyAlignment="1">
      <alignment horizontal="left" vertical="top" indent="1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top"/>
    </xf>
    <xf numFmtId="0" fontId="0" fillId="0" borderId="74" xfId="0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2" borderId="3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 indent="1"/>
    </xf>
    <xf numFmtId="14" fontId="0" fillId="2" borderId="36" xfId="0" applyNumberFormat="1" applyFont="1" applyFill="1" applyBorder="1" applyAlignment="1">
      <alignment horizontal="left" vertical="center"/>
    </xf>
    <xf numFmtId="0" fontId="0" fillId="2" borderId="7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1" fillId="3" borderId="37" xfId="0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11" fillId="3" borderId="37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28" xfId="0" applyFont="1" applyBorder="1" applyAlignment="1">
      <alignment/>
    </xf>
    <xf numFmtId="0" fontId="7" fillId="0" borderId="27" xfId="0" applyFont="1" applyBorder="1" applyAlignment="1" applyProtection="1">
      <alignment horizontal="left" vertical="top" indent="1"/>
      <protection/>
    </xf>
    <xf numFmtId="0" fontId="0" fillId="0" borderId="2" xfId="0" applyBorder="1" applyAlignment="1">
      <alignment horizontal="left" vertical="top" indent="1"/>
    </xf>
    <xf numFmtId="0" fontId="0" fillId="0" borderId="80" xfId="0" applyBorder="1" applyAlignment="1">
      <alignment horizontal="left" vertical="top" indent="1"/>
    </xf>
    <xf numFmtId="0" fontId="0" fillId="0" borderId="81" xfId="0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3" borderId="74" xfId="0" applyFill="1" applyBorder="1" applyAlignment="1">
      <alignment horizontal="left" vertical="center"/>
    </xf>
    <xf numFmtId="0" fontId="0" fillId="3" borderId="37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19050</xdr:rowOff>
    </xdr:from>
    <xdr:to>
      <xdr:col>11</xdr:col>
      <xdr:colOff>47625</xdr:colOff>
      <xdr:row>20</xdr:row>
      <xdr:rowOff>19050</xdr:rowOff>
    </xdr:to>
    <xdr:sp>
      <xdr:nvSpPr>
        <xdr:cNvPr id="1" name="Line 37"/>
        <xdr:cNvSpPr>
          <a:spLocks/>
        </xdr:cNvSpPr>
      </xdr:nvSpPr>
      <xdr:spPr>
        <a:xfrm>
          <a:off x="76200" y="4305300"/>
          <a:ext cx="408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defaultGridColor="0" colorId="23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15.00390625" style="0" customWidth="1"/>
    <col min="2" max="2" width="12.28125" style="0" customWidth="1"/>
    <col min="3" max="3" width="7.8515625" style="0" customWidth="1"/>
    <col min="5" max="5" width="7.8515625" style="0" customWidth="1"/>
    <col min="6" max="6" width="7.140625" style="0" customWidth="1"/>
    <col min="7" max="7" width="12.00390625" style="0" customWidth="1"/>
    <col min="9" max="9" width="8.00390625" style="0" customWidth="1"/>
    <col min="11" max="11" width="3.28125" style="0" customWidth="1"/>
    <col min="12" max="12" width="5.57421875" style="0" customWidth="1"/>
    <col min="13" max="13" width="6.00390625" style="0" customWidth="1"/>
    <col min="14" max="14" width="3.140625" style="0" bestFit="1" customWidth="1"/>
    <col min="15" max="15" width="10.57421875" style="0" bestFit="1" customWidth="1"/>
    <col min="16" max="16" width="7.7109375" style="0" customWidth="1"/>
    <col min="17" max="17" width="8.140625" style="0" customWidth="1"/>
    <col min="20" max="20" width="5.57421875" style="0" customWidth="1"/>
    <col min="22" max="22" width="12.00390625" style="0" bestFit="1" customWidth="1"/>
  </cols>
  <sheetData>
    <row r="1" ht="12.75">
      <c r="C1" s="122" t="s">
        <v>178</v>
      </c>
    </row>
    <row r="2" ht="12.75">
      <c r="C2" s="122"/>
    </row>
    <row r="3" spans="1:22" ht="12.75">
      <c r="A3" s="120"/>
      <c r="B3" s="120">
        <v>2</v>
      </c>
      <c r="C3" s="120">
        <f>B3+1</f>
        <v>3</v>
      </c>
      <c r="D3" s="120">
        <f>C3+1</f>
        <v>4</v>
      </c>
      <c r="E3" s="120">
        <f aca="true" t="shared" si="0" ref="E3:V3">D3+1</f>
        <v>5</v>
      </c>
      <c r="F3" s="120">
        <f t="shared" si="0"/>
        <v>6</v>
      </c>
      <c r="G3" s="120">
        <f t="shared" si="0"/>
        <v>7</v>
      </c>
      <c r="H3" s="120">
        <f t="shared" si="0"/>
        <v>8</v>
      </c>
      <c r="I3" s="120">
        <f t="shared" si="0"/>
        <v>9</v>
      </c>
      <c r="J3" s="120">
        <f t="shared" si="0"/>
        <v>10</v>
      </c>
      <c r="K3" s="120">
        <f t="shared" si="0"/>
        <v>11</v>
      </c>
      <c r="L3" s="120">
        <f t="shared" si="0"/>
        <v>12</v>
      </c>
      <c r="M3" s="120">
        <f t="shared" si="0"/>
        <v>13</v>
      </c>
      <c r="N3" s="120">
        <f t="shared" si="0"/>
        <v>14</v>
      </c>
      <c r="O3" s="120">
        <f t="shared" si="0"/>
        <v>15</v>
      </c>
      <c r="P3" s="120">
        <f t="shared" si="0"/>
        <v>16</v>
      </c>
      <c r="Q3" s="120">
        <f t="shared" si="0"/>
        <v>17</v>
      </c>
      <c r="R3" s="120">
        <f t="shared" si="0"/>
        <v>18</v>
      </c>
      <c r="S3" s="120">
        <f t="shared" si="0"/>
        <v>19</v>
      </c>
      <c r="T3" s="120">
        <f t="shared" si="0"/>
        <v>20</v>
      </c>
      <c r="U3" s="120">
        <f t="shared" si="0"/>
        <v>21</v>
      </c>
      <c r="V3" s="120">
        <f t="shared" si="0"/>
        <v>22</v>
      </c>
    </row>
    <row r="4" spans="1:23" ht="12.75">
      <c r="A4" s="118" t="s">
        <v>152</v>
      </c>
      <c r="B4" s="118" t="s">
        <v>180</v>
      </c>
      <c r="C4" s="118" t="s">
        <v>89</v>
      </c>
      <c r="D4" s="118" t="s">
        <v>175</v>
      </c>
      <c r="E4" s="118" t="s">
        <v>153</v>
      </c>
      <c r="F4" s="118" t="s">
        <v>154</v>
      </c>
      <c r="G4" s="118" t="s">
        <v>184</v>
      </c>
      <c r="H4" s="118" t="s">
        <v>107</v>
      </c>
      <c r="I4" s="118" t="s">
        <v>155</v>
      </c>
      <c r="J4" s="118" t="s">
        <v>185</v>
      </c>
      <c r="K4" s="118" t="s">
        <v>103</v>
      </c>
      <c r="L4" s="118" t="s">
        <v>134</v>
      </c>
      <c r="M4" s="118" t="s">
        <v>106</v>
      </c>
      <c r="N4" s="118" t="s">
        <v>186</v>
      </c>
      <c r="O4" s="118" t="s">
        <v>159</v>
      </c>
      <c r="P4" s="118" t="s">
        <v>156</v>
      </c>
      <c r="Q4" s="118" t="s">
        <v>157</v>
      </c>
      <c r="R4" s="118" t="s">
        <v>158</v>
      </c>
      <c r="S4" s="118" t="s">
        <v>189</v>
      </c>
      <c r="T4" s="118" t="s">
        <v>173</v>
      </c>
      <c r="U4" s="118" t="s">
        <v>172</v>
      </c>
      <c r="V4" s="118" t="s">
        <v>160</v>
      </c>
      <c r="W4" s="117"/>
    </row>
    <row r="5" spans="1:23" ht="12.75">
      <c r="A5" s="119" t="s">
        <v>161</v>
      </c>
      <c r="B5" s="119" t="s">
        <v>181</v>
      </c>
      <c r="C5" s="119" t="s">
        <v>162</v>
      </c>
      <c r="D5" s="119" t="s">
        <v>176</v>
      </c>
      <c r="E5" s="119" t="s">
        <v>163</v>
      </c>
      <c r="F5" s="119" t="s">
        <v>164</v>
      </c>
      <c r="G5" s="119" t="s">
        <v>183</v>
      </c>
      <c r="H5" s="119" t="s">
        <v>165</v>
      </c>
      <c r="I5" s="119" t="s">
        <v>166</v>
      </c>
      <c r="J5" s="119" t="s">
        <v>187</v>
      </c>
      <c r="K5" s="119" t="s">
        <v>103</v>
      </c>
      <c r="L5" s="119" t="s">
        <v>104</v>
      </c>
      <c r="M5" s="119" t="s">
        <v>106</v>
      </c>
      <c r="N5" s="119" t="s">
        <v>188</v>
      </c>
      <c r="O5" s="119" t="s">
        <v>167</v>
      </c>
      <c r="P5" s="119" t="s">
        <v>168</v>
      </c>
      <c r="Q5" s="119" t="s">
        <v>169</v>
      </c>
      <c r="R5" s="119" t="s">
        <v>170</v>
      </c>
      <c r="S5" s="119" t="s">
        <v>190</v>
      </c>
      <c r="T5" s="119" t="s">
        <v>174</v>
      </c>
      <c r="U5" s="119" t="s">
        <v>172</v>
      </c>
      <c r="V5" s="119" t="s">
        <v>171</v>
      </c>
      <c r="W5" s="121" t="s">
        <v>177</v>
      </c>
    </row>
    <row r="6" spans="1:23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7"/>
    </row>
    <row r="7" spans="1:23" ht="12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7"/>
    </row>
    <row r="8" spans="1:23" ht="12.7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7"/>
    </row>
    <row r="9" spans="1:23" ht="12.7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7"/>
    </row>
    <row r="10" spans="1:23" ht="12.7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7"/>
    </row>
    <row r="11" spans="1:23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7"/>
    </row>
    <row r="12" spans="1:23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7"/>
    </row>
    <row r="13" spans="1:23" ht="12.7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7"/>
    </row>
    <row r="14" spans="1:23" ht="12.7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7"/>
    </row>
    <row r="15" spans="1:23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7"/>
    </row>
    <row r="16" spans="1:23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7"/>
    </row>
    <row r="17" spans="1:23" ht="12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7"/>
    </row>
    <row r="18" spans="1:23" ht="12.7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7"/>
    </row>
    <row r="19" spans="1:23" ht="12.7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7"/>
    </row>
    <row r="20" spans="1:23" ht="12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7"/>
    </row>
    <row r="21" spans="1:23" ht="12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7"/>
    </row>
    <row r="22" spans="1:23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7"/>
    </row>
    <row r="23" spans="1:23" ht="12.7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7"/>
    </row>
    <row r="24" spans="1:23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7"/>
    </row>
    <row r="25" spans="1:23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7"/>
    </row>
    <row r="26" spans="1:23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7"/>
    </row>
    <row r="27" spans="1:23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7"/>
    </row>
    <row r="28" spans="1:23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</row>
    <row r="29" spans="1:2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</row>
    <row r="31" spans="1:23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9"/>
  <sheetViews>
    <sheetView defaultGridColor="0" colorId="23" workbookViewId="0" topLeftCell="A1">
      <selection activeCell="C2" sqref="C2:J3"/>
    </sheetView>
  </sheetViews>
  <sheetFormatPr defaultColWidth="9.140625" defaultRowHeight="12.75"/>
  <cols>
    <col min="1" max="1" width="5.8515625" style="1" customWidth="1"/>
    <col min="2" max="6" width="4.7109375" style="1" customWidth="1"/>
    <col min="7" max="10" width="8.28125" style="1" customWidth="1"/>
    <col min="11" max="22" width="4.7109375" style="1" customWidth="1"/>
    <col min="23" max="23" width="7.421875" style="1" customWidth="1"/>
    <col min="24" max="24" width="10.421875" style="1" customWidth="1"/>
    <col min="25" max="16384" width="9.140625" style="1" customWidth="1"/>
  </cols>
  <sheetData>
    <row r="1" spans="1:24" ht="27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12.75">
      <c r="A2" s="2" t="s">
        <v>1</v>
      </c>
      <c r="B2" s="3"/>
      <c r="C2" s="219" t="str">
        <f>'Company Info'!A5</f>
        <v>Enter Your Part Number</v>
      </c>
      <c r="D2" s="219"/>
      <c r="E2" s="219"/>
      <c r="F2" s="219"/>
      <c r="G2" s="219"/>
      <c r="H2" s="219"/>
      <c r="I2" s="219"/>
      <c r="J2" s="228"/>
      <c r="K2" s="2" t="s">
        <v>2</v>
      </c>
      <c r="L2" s="3"/>
      <c r="M2" s="230" t="str">
        <f>VLOOKUP(C2,'Company Info'!$A4:$V27,4,FALSE)</f>
        <v>Drg Number</v>
      </c>
      <c r="N2" s="231"/>
      <c r="O2" s="231"/>
      <c r="P2" s="231"/>
      <c r="Q2" s="231"/>
      <c r="R2" s="232"/>
      <c r="S2" s="2" t="s">
        <v>3</v>
      </c>
      <c r="T2" s="4"/>
      <c r="U2" s="3"/>
      <c r="V2" s="219" t="str">
        <f>VLOOKUP(C2,'Company Info'!$A4:$U27,6,FALSE)</f>
        <v>Enter Rev Date</v>
      </c>
      <c r="W2" s="235"/>
      <c r="X2" s="236"/>
    </row>
    <row r="3" spans="1:24" ht="12.75">
      <c r="A3" s="5" t="s">
        <v>4</v>
      </c>
      <c r="B3" s="6"/>
      <c r="C3" s="216"/>
      <c r="D3" s="216"/>
      <c r="E3" s="216"/>
      <c r="F3" s="216"/>
      <c r="G3" s="216"/>
      <c r="H3" s="216"/>
      <c r="I3" s="216"/>
      <c r="J3" s="229"/>
      <c r="K3" s="5" t="s">
        <v>4</v>
      </c>
      <c r="L3" s="6"/>
      <c r="M3" s="233"/>
      <c r="N3" s="233"/>
      <c r="O3" s="233"/>
      <c r="P3" s="233"/>
      <c r="Q3" s="233"/>
      <c r="R3" s="234"/>
      <c r="S3" s="241" t="s">
        <v>5</v>
      </c>
      <c r="T3" s="242"/>
      <c r="U3" s="6"/>
      <c r="V3" s="237"/>
      <c r="W3" s="237"/>
      <c r="X3" s="238"/>
    </row>
    <row r="4" spans="1:24" ht="12.75">
      <c r="A4" s="2" t="s">
        <v>1</v>
      </c>
      <c r="B4" s="3"/>
      <c r="C4" s="219" t="str">
        <f>VLOOKUP(C2,'Company Info'!$A4:$V27,3,FALSE)</f>
        <v>Part Description</v>
      </c>
      <c r="D4" s="219"/>
      <c r="E4" s="219"/>
      <c r="F4" s="219"/>
      <c r="G4" s="219"/>
      <c r="H4" s="219"/>
      <c r="I4" s="219"/>
      <c r="J4" s="228"/>
      <c r="K4" s="2" t="s">
        <v>6</v>
      </c>
      <c r="L4" s="3"/>
      <c r="M4" s="171" t="str">
        <f>VLOOKUP(C2,'Company Info'!$A4:$V27,21,FALSE)</f>
        <v>Buyer Code</v>
      </c>
      <c r="N4" s="239"/>
      <c r="O4" s="240"/>
      <c r="P4" s="2" t="s">
        <v>150</v>
      </c>
      <c r="Q4" s="3"/>
      <c r="R4" s="219" t="str">
        <f>VLOOKUP(C2,'Company Info'!$A4:$V27,4,FALSE)</f>
        <v>Drg Number</v>
      </c>
      <c r="S4" s="219"/>
      <c r="T4" s="228"/>
      <c r="U4" s="2" t="s">
        <v>7</v>
      </c>
      <c r="V4" s="219"/>
      <c r="W4" s="235"/>
      <c r="X4" s="236"/>
    </row>
    <row r="5" spans="1:24" ht="12.75">
      <c r="A5" s="5" t="s">
        <v>8</v>
      </c>
      <c r="B5" s="6"/>
      <c r="C5" s="216"/>
      <c r="D5" s="216"/>
      <c r="E5" s="216"/>
      <c r="F5" s="216"/>
      <c r="G5" s="216"/>
      <c r="H5" s="216"/>
      <c r="I5" s="216"/>
      <c r="J5" s="229"/>
      <c r="K5" s="5" t="s">
        <v>9</v>
      </c>
      <c r="L5" s="6"/>
      <c r="M5" s="158"/>
      <c r="N5" s="158"/>
      <c r="O5" s="159"/>
      <c r="P5" s="5"/>
      <c r="Q5" s="6"/>
      <c r="R5" s="216"/>
      <c r="S5" s="216"/>
      <c r="T5" s="229"/>
      <c r="U5" s="7"/>
      <c r="V5" s="237"/>
      <c r="W5" s="237"/>
      <c r="X5" s="238"/>
    </row>
    <row r="6" spans="1:26" ht="12.75">
      <c r="A6" s="2" t="s">
        <v>10</v>
      </c>
      <c r="B6" s="3"/>
      <c r="C6" s="219" t="str">
        <f>VLOOKUP(C2,'Company Info'!$A4:$V27,9,FALSE)</f>
        <v>Your Company Name</v>
      </c>
      <c r="D6" s="219"/>
      <c r="E6" s="219"/>
      <c r="F6" s="219"/>
      <c r="G6" s="219"/>
      <c r="H6" s="219"/>
      <c r="I6" s="228"/>
      <c r="J6" s="2" t="s">
        <v>11</v>
      </c>
      <c r="K6" s="4"/>
      <c r="L6" s="3"/>
      <c r="M6" s="259" t="str">
        <f>VLOOKUP(C2,'Company Info'!$A4:$U27,10,FALSE)&amp;Z6&amp;VLOOKUP(C2,'Company Info'!$A4:$U27,11,FALSE)&amp;Z6&amp;VLOOKUP(C2,'Company Info'!$A4:$U27,12,FALSE)&amp;Z6&amp;VLOOKUP(C2,'Company Info'!$A4:$U27,13,FALSE)&amp;Z6&amp;VLOOKUP(C2,'Company Info'!$A4:$U27,14,FALSE)</f>
        <v>Company Street Address City State Country ZIP</v>
      </c>
      <c r="N6" s="259"/>
      <c r="O6" s="259"/>
      <c r="P6" s="259"/>
      <c r="Q6" s="259"/>
      <c r="R6" s="259"/>
      <c r="S6" s="259"/>
      <c r="T6" s="260"/>
      <c r="U6" s="2" t="s">
        <v>10</v>
      </c>
      <c r="V6" s="3"/>
      <c r="W6" s="219" t="str">
        <f>VLOOKUP(C2,'Company Info'!$A4:$U27,15,FALSE)</f>
        <v>Your Supplier Code</v>
      </c>
      <c r="X6" s="236"/>
      <c r="Z6" s="130" t="s">
        <v>177</v>
      </c>
    </row>
    <row r="7" spans="1:24" ht="12.75">
      <c r="A7" s="5" t="s">
        <v>8</v>
      </c>
      <c r="B7" s="6"/>
      <c r="C7" s="216"/>
      <c r="D7" s="216"/>
      <c r="E7" s="216"/>
      <c r="F7" s="216"/>
      <c r="G7" s="216"/>
      <c r="H7" s="216"/>
      <c r="I7" s="229"/>
      <c r="J7" s="5" t="s">
        <v>12</v>
      </c>
      <c r="K7" s="8"/>
      <c r="L7" s="6"/>
      <c r="M7" s="261"/>
      <c r="N7" s="261"/>
      <c r="O7" s="261"/>
      <c r="P7" s="261"/>
      <c r="Q7" s="261"/>
      <c r="R7" s="261"/>
      <c r="S7" s="261"/>
      <c r="T7" s="262"/>
      <c r="U7" s="5" t="s">
        <v>9</v>
      </c>
      <c r="V7" s="6"/>
      <c r="W7" s="237"/>
      <c r="X7" s="238"/>
    </row>
    <row r="8" spans="1:24" ht="12.75">
      <c r="A8" s="2" t="s">
        <v>13</v>
      </c>
      <c r="B8" s="3"/>
      <c r="C8" s="3"/>
      <c r="D8" s="3"/>
      <c r="E8" s="9" t="s">
        <v>14</v>
      </c>
      <c r="F8" s="3"/>
      <c r="G8" s="3"/>
      <c r="H8" s="3"/>
      <c r="I8" s="3"/>
      <c r="J8" s="9" t="s">
        <v>15</v>
      </c>
      <c r="K8" s="3"/>
      <c r="L8" s="3"/>
      <c r="M8" s="3"/>
      <c r="N8" s="3"/>
      <c r="O8" s="3"/>
      <c r="P8" s="9" t="s">
        <v>16</v>
      </c>
      <c r="Q8" s="3"/>
      <c r="R8" s="3"/>
      <c r="S8" s="3"/>
      <c r="T8" s="10"/>
      <c r="U8" s="2" t="s">
        <v>17</v>
      </c>
      <c r="V8" s="3"/>
      <c r="W8" s="219"/>
      <c r="X8" s="228"/>
    </row>
    <row r="9" spans="1:24" ht="12.75">
      <c r="A9" s="5" t="s">
        <v>18</v>
      </c>
      <c r="B9" s="6"/>
      <c r="C9" s="6"/>
      <c r="D9" s="6"/>
      <c r="E9" s="11" t="s">
        <v>19</v>
      </c>
      <c r="F9" s="6"/>
      <c r="G9" s="6"/>
      <c r="H9" s="6"/>
      <c r="I9" s="6"/>
      <c r="J9" s="11" t="s">
        <v>20</v>
      </c>
      <c r="K9" s="6"/>
      <c r="L9" s="6"/>
      <c r="M9" s="6"/>
      <c r="N9" s="6"/>
      <c r="O9" s="6"/>
      <c r="P9" s="11" t="s">
        <v>21</v>
      </c>
      <c r="Q9" s="6"/>
      <c r="R9" s="6"/>
      <c r="S9" s="6"/>
      <c r="T9" s="12"/>
      <c r="U9" s="7"/>
      <c r="V9" s="13"/>
      <c r="W9" s="216"/>
      <c r="X9" s="229"/>
    </row>
    <row r="10" spans="1:24" s="14" customFormat="1" ht="19.5" customHeight="1" thickBot="1">
      <c r="A10" s="258" t="s">
        <v>22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</row>
    <row r="11" spans="1:26" ht="12.75">
      <c r="A11" s="252" t="s">
        <v>151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243" t="s">
        <v>23</v>
      </c>
      <c r="S11" s="244"/>
      <c r="T11" s="244"/>
      <c r="U11" s="245"/>
      <c r="V11" s="263" t="s">
        <v>24</v>
      </c>
      <c r="W11" s="264"/>
      <c r="X11" s="265"/>
      <c r="Z11" s="130"/>
    </row>
    <row r="12" spans="1:24" ht="12.75">
      <c r="A12" s="25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/>
      <c r="R12" s="246"/>
      <c r="S12" s="247"/>
      <c r="T12" s="247"/>
      <c r="U12" s="248"/>
      <c r="V12" s="266"/>
      <c r="W12" s="267"/>
      <c r="X12" s="268"/>
    </row>
    <row r="13" spans="1:24" ht="15" customHeight="1">
      <c r="A13" s="274"/>
      <c r="B13" s="275"/>
      <c r="C13" s="275"/>
      <c r="D13" s="275"/>
      <c r="E13" s="275"/>
      <c r="F13" s="275"/>
      <c r="G13" s="275"/>
      <c r="H13" s="276"/>
      <c r="I13" s="274"/>
      <c r="J13" s="275"/>
      <c r="K13" s="275"/>
      <c r="L13" s="275"/>
      <c r="M13" s="275"/>
      <c r="N13" s="275"/>
      <c r="O13" s="275"/>
      <c r="P13" s="275"/>
      <c r="Q13" s="277"/>
      <c r="R13" s="249"/>
      <c r="S13" s="250"/>
      <c r="T13" s="250"/>
      <c r="U13" s="251"/>
      <c r="V13" s="269"/>
      <c r="W13" s="270"/>
      <c r="X13" s="271"/>
    </row>
    <row r="14" spans="1:24" ht="15" customHeight="1">
      <c r="A14" s="278"/>
      <c r="B14" s="279"/>
      <c r="C14" s="279"/>
      <c r="D14" s="279"/>
      <c r="E14" s="279"/>
      <c r="F14" s="279"/>
      <c r="G14" s="279"/>
      <c r="H14" s="280"/>
      <c r="I14" s="278"/>
      <c r="J14" s="279"/>
      <c r="K14" s="279"/>
      <c r="L14" s="279"/>
      <c r="M14" s="279"/>
      <c r="N14" s="279"/>
      <c r="O14" s="279"/>
      <c r="P14" s="279"/>
      <c r="Q14" s="281"/>
      <c r="R14" s="209" t="s">
        <v>25</v>
      </c>
      <c r="S14" s="210"/>
      <c r="T14" s="210"/>
      <c r="U14" s="211"/>
      <c r="V14" s="212"/>
      <c r="W14" s="213"/>
      <c r="X14" s="214"/>
    </row>
    <row r="15" spans="1:24" ht="15" customHeight="1">
      <c r="A15" s="278"/>
      <c r="B15" s="279"/>
      <c r="C15" s="279"/>
      <c r="D15" s="279"/>
      <c r="E15" s="279"/>
      <c r="F15" s="279"/>
      <c r="G15" s="279"/>
      <c r="H15" s="280"/>
      <c r="I15" s="278"/>
      <c r="J15" s="279"/>
      <c r="K15" s="279"/>
      <c r="L15" s="279"/>
      <c r="M15" s="279"/>
      <c r="N15" s="279"/>
      <c r="O15" s="279"/>
      <c r="P15" s="279"/>
      <c r="Q15" s="281"/>
      <c r="R15" s="176"/>
      <c r="S15" s="169"/>
      <c r="T15" s="169"/>
      <c r="U15" s="170"/>
      <c r="V15" s="215"/>
      <c r="W15" s="216"/>
      <c r="X15" s="217"/>
    </row>
    <row r="16" spans="1:24" ht="15" customHeight="1">
      <c r="A16" s="278"/>
      <c r="B16" s="279"/>
      <c r="C16" s="279"/>
      <c r="D16" s="279"/>
      <c r="E16" s="279"/>
      <c r="F16" s="279"/>
      <c r="G16" s="279"/>
      <c r="H16" s="280"/>
      <c r="I16" s="278"/>
      <c r="J16" s="279"/>
      <c r="K16" s="279"/>
      <c r="L16" s="279"/>
      <c r="M16" s="279"/>
      <c r="N16" s="279"/>
      <c r="O16" s="279"/>
      <c r="P16" s="279"/>
      <c r="Q16" s="281"/>
      <c r="R16" s="173" t="s">
        <v>26</v>
      </c>
      <c r="S16" s="174"/>
      <c r="T16" s="174"/>
      <c r="U16" s="175"/>
      <c r="V16" s="218"/>
      <c r="W16" s="219"/>
      <c r="X16" s="220"/>
    </row>
    <row r="17" spans="1:24" ht="15" customHeight="1">
      <c r="A17" s="278"/>
      <c r="B17" s="279"/>
      <c r="C17" s="279"/>
      <c r="D17" s="279"/>
      <c r="E17" s="279"/>
      <c r="F17" s="279"/>
      <c r="G17" s="279"/>
      <c r="H17" s="280"/>
      <c r="I17" s="278"/>
      <c r="J17" s="279"/>
      <c r="K17" s="279"/>
      <c r="L17" s="279"/>
      <c r="M17" s="279"/>
      <c r="N17" s="279"/>
      <c r="O17" s="279"/>
      <c r="P17" s="279"/>
      <c r="Q17" s="281"/>
      <c r="R17" s="176"/>
      <c r="S17" s="169"/>
      <c r="T17" s="169"/>
      <c r="U17" s="170"/>
      <c r="V17" s="215"/>
      <c r="W17" s="216"/>
      <c r="X17" s="217"/>
    </row>
    <row r="18" spans="1:24" ht="15" customHeight="1">
      <c r="A18" s="278"/>
      <c r="B18" s="279"/>
      <c r="C18" s="279"/>
      <c r="D18" s="279"/>
      <c r="E18" s="279"/>
      <c r="F18" s="279"/>
      <c r="G18" s="279"/>
      <c r="H18" s="280"/>
      <c r="I18" s="278"/>
      <c r="J18" s="279"/>
      <c r="K18" s="279"/>
      <c r="L18" s="279"/>
      <c r="M18" s="279"/>
      <c r="N18" s="279"/>
      <c r="O18" s="279"/>
      <c r="P18" s="279"/>
      <c r="Q18" s="281"/>
      <c r="R18" s="199" t="s">
        <v>27</v>
      </c>
      <c r="S18" s="200"/>
      <c r="T18" s="200"/>
      <c r="U18" s="201"/>
      <c r="V18" s="218"/>
      <c r="W18" s="219"/>
      <c r="X18" s="220"/>
    </row>
    <row r="19" spans="1:24" ht="15" customHeight="1" thickBot="1">
      <c r="A19" s="282"/>
      <c r="B19" s="216"/>
      <c r="C19" s="216"/>
      <c r="D19" s="216"/>
      <c r="E19" s="216"/>
      <c r="F19" s="216"/>
      <c r="G19" s="216"/>
      <c r="H19" s="229"/>
      <c r="I19" s="282"/>
      <c r="J19" s="216"/>
      <c r="K19" s="216"/>
      <c r="L19" s="216"/>
      <c r="M19" s="216"/>
      <c r="N19" s="216"/>
      <c r="O19" s="216"/>
      <c r="P19" s="216"/>
      <c r="Q19" s="217"/>
      <c r="R19" s="202"/>
      <c r="S19" s="203"/>
      <c r="T19" s="203"/>
      <c r="U19" s="204"/>
      <c r="V19" s="221"/>
      <c r="W19" s="222"/>
      <c r="X19" s="223"/>
    </row>
    <row r="20" spans="1:24" ht="19.5" customHeight="1" thickBot="1">
      <c r="A20" s="160" t="s">
        <v>28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ht="12.75">
      <c r="A21" s="178" t="s">
        <v>29</v>
      </c>
      <c r="B21" s="181" t="s">
        <v>30</v>
      </c>
      <c r="C21" s="182"/>
      <c r="D21" s="182"/>
      <c r="E21" s="182"/>
      <c r="F21" s="183"/>
      <c r="G21" s="178" t="s">
        <v>31</v>
      </c>
      <c r="H21" s="178" t="s">
        <v>32</v>
      </c>
      <c r="I21" s="178" t="s">
        <v>33</v>
      </c>
      <c r="J21" s="196" t="s">
        <v>34</v>
      </c>
      <c r="K21" s="190" t="s">
        <v>35</v>
      </c>
      <c r="L21" s="191"/>
      <c r="M21" s="191"/>
      <c r="N21" s="192"/>
      <c r="O21" s="195" t="s">
        <v>36</v>
      </c>
      <c r="P21" s="192"/>
      <c r="Q21" s="195" t="s">
        <v>37</v>
      </c>
      <c r="R21" s="192"/>
      <c r="S21" s="195" t="s">
        <v>38</v>
      </c>
      <c r="T21" s="192"/>
      <c r="U21" s="195" t="s">
        <v>39</v>
      </c>
      <c r="V21" s="224"/>
      <c r="W21" s="205" t="s">
        <v>40</v>
      </c>
      <c r="X21" s="208" t="s">
        <v>41</v>
      </c>
    </row>
    <row r="22" spans="1:24" ht="12.75">
      <c r="A22" s="179"/>
      <c r="B22" s="184"/>
      <c r="C22" s="185"/>
      <c r="D22" s="185"/>
      <c r="E22" s="185"/>
      <c r="F22" s="186"/>
      <c r="G22" s="179"/>
      <c r="H22" s="179"/>
      <c r="I22" s="179"/>
      <c r="J22" s="197"/>
      <c r="K22" s="193"/>
      <c r="L22" s="185"/>
      <c r="M22" s="185"/>
      <c r="N22" s="186"/>
      <c r="O22" s="184"/>
      <c r="P22" s="186"/>
      <c r="Q22" s="184"/>
      <c r="R22" s="186"/>
      <c r="S22" s="184"/>
      <c r="T22" s="186"/>
      <c r="U22" s="184"/>
      <c r="V22" s="225"/>
      <c r="W22" s="206"/>
      <c r="X22" s="206"/>
    </row>
    <row r="23" spans="1:24" ht="12.75">
      <c r="A23" s="180"/>
      <c r="B23" s="187"/>
      <c r="C23" s="188"/>
      <c r="D23" s="188"/>
      <c r="E23" s="188"/>
      <c r="F23" s="189"/>
      <c r="G23" s="180"/>
      <c r="H23" s="180"/>
      <c r="I23" s="180"/>
      <c r="J23" s="198"/>
      <c r="K23" s="194"/>
      <c r="L23" s="188"/>
      <c r="M23" s="188"/>
      <c r="N23" s="189"/>
      <c r="O23" s="187"/>
      <c r="P23" s="189"/>
      <c r="Q23" s="187"/>
      <c r="R23" s="189"/>
      <c r="S23" s="187"/>
      <c r="T23" s="189"/>
      <c r="U23" s="187"/>
      <c r="V23" s="226"/>
      <c r="W23" s="207"/>
      <c r="X23" s="207"/>
    </row>
    <row r="24" spans="1:24" ht="12.75">
      <c r="A24" s="15"/>
      <c r="B24" s="16" t="s">
        <v>42</v>
      </c>
      <c r="C24" s="16" t="s">
        <v>43</v>
      </c>
      <c r="D24" s="16" t="s">
        <v>44</v>
      </c>
      <c r="E24" s="16" t="s">
        <v>45</v>
      </c>
      <c r="F24" s="16" t="s">
        <v>46</v>
      </c>
      <c r="G24" s="15"/>
      <c r="H24" s="15"/>
      <c r="I24" s="15"/>
      <c r="J24" s="15"/>
      <c r="K24" s="17" t="s">
        <v>47</v>
      </c>
      <c r="L24" s="18" t="s">
        <v>48</v>
      </c>
      <c r="M24" s="18" t="s">
        <v>49</v>
      </c>
      <c r="N24" s="18" t="s">
        <v>50</v>
      </c>
      <c r="O24" s="18" t="s">
        <v>51</v>
      </c>
      <c r="P24" s="18" t="s">
        <v>52</v>
      </c>
      <c r="Q24" s="18" t="s">
        <v>53</v>
      </c>
      <c r="R24" s="18" t="s">
        <v>54</v>
      </c>
      <c r="S24" s="18" t="s">
        <v>55</v>
      </c>
      <c r="T24" s="18" t="s">
        <v>56</v>
      </c>
      <c r="U24" s="18" t="s">
        <v>55</v>
      </c>
      <c r="V24" s="19" t="s">
        <v>56</v>
      </c>
      <c r="W24" s="15"/>
      <c r="X24" s="20"/>
    </row>
    <row r="25" spans="1:24" ht="1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3"/>
      <c r="W25" s="21"/>
      <c r="X25" s="24"/>
    </row>
    <row r="26" spans="1:24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7"/>
      <c r="W26" s="25"/>
      <c r="X26" s="28"/>
    </row>
    <row r="27" spans="1:24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7"/>
      <c r="W27" s="25"/>
      <c r="X27" s="28"/>
    </row>
    <row r="28" spans="1:24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7"/>
      <c r="W28" s="25"/>
      <c r="X28" s="28"/>
    </row>
    <row r="29" spans="1:24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7"/>
      <c r="W29" s="25"/>
      <c r="X29" s="28"/>
    </row>
    <row r="30" spans="1:24" ht="1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7"/>
      <c r="W30" s="25"/>
      <c r="X30" s="28"/>
    </row>
    <row r="31" spans="1:24" ht="15" customHeight="1" thickBo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29"/>
      <c r="X31" s="33"/>
    </row>
    <row r="32" spans="1:24" ht="19.5" customHeight="1">
      <c r="A32" s="2" t="s">
        <v>57</v>
      </c>
      <c r="B32" s="3"/>
      <c r="C32" s="286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8"/>
    </row>
    <row r="33" spans="1:24" ht="19.5" customHeight="1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5"/>
    </row>
    <row r="34" spans="1:24" ht="19.5" customHeight="1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5"/>
    </row>
    <row r="35" spans="1:24" ht="19.5" customHeight="1">
      <c r="A35" s="34" t="s">
        <v>10</v>
      </c>
      <c r="B35" s="114"/>
      <c r="C35" s="166" t="str">
        <f>VLOOKUP(C2,'Company Info'!$A2:$U25,7,FALSE)</f>
        <v>Enter Weight</v>
      </c>
      <c r="D35" s="167"/>
      <c r="E35" s="167"/>
      <c r="F35" s="167"/>
      <c r="G35" s="168"/>
      <c r="H35" s="34" t="s">
        <v>58</v>
      </c>
      <c r="I35" s="115"/>
      <c r="J35" s="34" t="s">
        <v>7</v>
      </c>
      <c r="K35" s="35"/>
      <c r="L35" s="35"/>
      <c r="M35" s="289" t="s">
        <v>179</v>
      </c>
      <c r="N35" s="290"/>
      <c r="O35" s="290"/>
      <c r="P35" s="290"/>
      <c r="Q35" s="290"/>
      <c r="R35" s="171"/>
      <c r="S35" s="172"/>
      <c r="T35" s="172"/>
      <c r="U35" s="172"/>
      <c r="V35" s="165"/>
      <c r="W35" s="34" t="s">
        <v>7</v>
      </c>
      <c r="X35" s="116"/>
    </row>
    <row r="36" spans="1:24" ht="19.5" customHeight="1" thickBot="1">
      <c r="A36" s="5" t="s">
        <v>59</v>
      </c>
      <c r="B36" s="8"/>
      <c r="C36" s="157"/>
      <c r="D36" s="158"/>
      <c r="E36" s="158"/>
      <c r="F36" s="158"/>
      <c r="G36" s="159"/>
      <c r="H36" s="162"/>
      <c r="I36" s="163"/>
      <c r="J36" s="162"/>
      <c r="K36" s="164"/>
      <c r="L36" s="153"/>
      <c r="M36" s="291"/>
      <c r="N36" s="292"/>
      <c r="O36" s="292"/>
      <c r="P36" s="292"/>
      <c r="Q36" s="292"/>
      <c r="R36" s="154"/>
      <c r="S36" s="154"/>
      <c r="T36" s="154"/>
      <c r="U36" s="154"/>
      <c r="V36" s="155"/>
      <c r="W36" s="156"/>
      <c r="X36" s="177"/>
    </row>
    <row r="37" spans="1:24" ht="12.75">
      <c r="A37" s="272" t="s">
        <v>60</v>
      </c>
      <c r="B37" s="273"/>
      <c r="C37" s="36" t="s">
        <v>61</v>
      </c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9" ht="12.75">
      <c r="V39" s="14"/>
    </row>
  </sheetData>
  <mergeCells count="63">
    <mergeCell ref="A33:X33"/>
    <mergeCell ref="A34:X34"/>
    <mergeCell ref="C32:X32"/>
    <mergeCell ref="M35:Q36"/>
    <mergeCell ref="I17:Q17"/>
    <mergeCell ref="A18:H18"/>
    <mergeCell ref="I18:Q18"/>
    <mergeCell ref="A19:H19"/>
    <mergeCell ref="I19:Q19"/>
    <mergeCell ref="A37:B37"/>
    <mergeCell ref="A13:H13"/>
    <mergeCell ref="I13:Q13"/>
    <mergeCell ref="A14:H14"/>
    <mergeCell ref="I14:Q14"/>
    <mergeCell ref="A15:H15"/>
    <mergeCell ref="I15:Q15"/>
    <mergeCell ref="A16:H16"/>
    <mergeCell ref="I16:Q16"/>
    <mergeCell ref="A17:H17"/>
    <mergeCell ref="R11:U13"/>
    <mergeCell ref="C6:I7"/>
    <mergeCell ref="W8:X9"/>
    <mergeCell ref="A11:Q12"/>
    <mergeCell ref="A10:X10"/>
    <mergeCell ref="M6:T7"/>
    <mergeCell ref="W6:X7"/>
    <mergeCell ref="V11:X13"/>
    <mergeCell ref="A1:X1"/>
    <mergeCell ref="C2:J3"/>
    <mergeCell ref="C4:J5"/>
    <mergeCell ref="M2:R3"/>
    <mergeCell ref="V2:X3"/>
    <mergeCell ref="M4:O5"/>
    <mergeCell ref="R4:T5"/>
    <mergeCell ref="V4:X5"/>
    <mergeCell ref="S3:T3"/>
    <mergeCell ref="R18:U19"/>
    <mergeCell ref="W21:W23"/>
    <mergeCell ref="X21:X23"/>
    <mergeCell ref="R14:U15"/>
    <mergeCell ref="V14:X15"/>
    <mergeCell ref="V16:X17"/>
    <mergeCell ref="V18:X19"/>
    <mergeCell ref="Q21:R23"/>
    <mergeCell ref="S21:T23"/>
    <mergeCell ref="U21:V23"/>
    <mergeCell ref="A21:A23"/>
    <mergeCell ref="B21:F23"/>
    <mergeCell ref="K21:N23"/>
    <mergeCell ref="O21:P23"/>
    <mergeCell ref="H21:H23"/>
    <mergeCell ref="I21:I23"/>
    <mergeCell ref="J21:J23"/>
    <mergeCell ref="R16:U17"/>
    <mergeCell ref="R35:V35"/>
    <mergeCell ref="C35:G35"/>
    <mergeCell ref="C36:G36"/>
    <mergeCell ref="A20:X20"/>
    <mergeCell ref="H36:I36"/>
    <mergeCell ref="J36:L36"/>
    <mergeCell ref="R36:V36"/>
    <mergeCell ref="W36:X36"/>
    <mergeCell ref="G21:G23"/>
  </mergeCells>
  <printOptions horizontalCentered="1"/>
  <pageMargins left="0.21" right="0.23" top="0.44" bottom="0.35" header="0.32" footer="0.19"/>
  <pageSetup fitToHeight="1" fitToWidth="1"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1"/>
  <sheetViews>
    <sheetView defaultGridColor="0" colorId="23" workbookViewId="0" topLeftCell="A1">
      <selection activeCell="J3" sqref="J3:O3"/>
    </sheetView>
  </sheetViews>
  <sheetFormatPr defaultColWidth="9.140625" defaultRowHeight="12.75"/>
  <cols>
    <col min="1" max="1" width="6.140625" style="1" customWidth="1"/>
    <col min="2" max="3" width="9.7109375" style="1" customWidth="1"/>
    <col min="4" max="5" width="6.57421875" style="1" customWidth="1"/>
    <col min="6" max="6" width="7.8515625" style="1" customWidth="1"/>
    <col min="7" max="13" width="6.7109375" style="1" customWidth="1"/>
    <col min="14" max="14" width="4.28125" style="1" customWidth="1"/>
    <col min="15" max="15" width="4.140625" style="1" customWidth="1"/>
    <col min="16" max="16384" width="9.140625" style="1" customWidth="1"/>
  </cols>
  <sheetData>
    <row r="1" spans="1:15" s="39" customFormat="1" ht="18">
      <c r="A1" s="297" t="s">
        <v>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s="39" customFormat="1" ht="27">
      <c r="A2" s="299" t="s">
        <v>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ht="19.5" customHeight="1">
      <c r="A3" s="301" t="s">
        <v>79</v>
      </c>
      <c r="B3" s="172"/>
      <c r="C3" s="293" t="str">
        <f>VLOOKUP(J3,'Company Info'!$A4:$V27,9,FALSE)</f>
        <v>Your Company Name</v>
      </c>
      <c r="D3" s="293"/>
      <c r="E3" s="293"/>
      <c r="F3" s="293"/>
      <c r="G3" s="294"/>
      <c r="H3" s="124" t="s">
        <v>64</v>
      </c>
      <c r="I3" s="60"/>
      <c r="J3" s="295" t="str">
        <f>'Company Info'!A5</f>
        <v>Enter Your Part Number</v>
      </c>
      <c r="K3" s="295"/>
      <c r="L3" s="295"/>
      <c r="M3" s="295"/>
      <c r="N3" s="295"/>
      <c r="O3" s="296"/>
    </row>
    <row r="4" spans="1:15" ht="19.5" customHeight="1">
      <c r="A4" s="308" t="s">
        <v>80</v>
      </c>
      <c r="B4" s="164"/>
      <c r="C4" s="302" t="str">
        <f>VLOOKUP(J3,'Company Info'!$A4:$V27,15,FALSE)</f>
        <v>Your Supplier Code</v>
      </c>
      <c r="D4" s="302"/>
      <c r="E4" s="302"/>
      <c r="F4" s="302"/>
      <c r="G4" s="303"/>
      <c r="H4" s="40" t="s">
        <v>65</v>
      </c>
      <c r="I4" s="41"/>
      <c r="J4" s="304" t="str">
        <f>VLOOKUP(J3,'Company Info'!$A4:$V27,3,FALSE)</f>
        <v>Part Description</v>
      </c>
      <c r="K4" s="304"/>
      <c r="L4" s="304"/>
      <c r="M4" s="304"/>
      <c r="N4" s="304"/>
      <c r="O4" s="305"/>
    </row>
    <row r="5" spans="1:15" ht="19.5" customHeight="1">
      <c r="A5" s="306" t="s">
        <v>146</v>
      </c>
      <c r="B5" s="307"/>
      <c r="C5" s="295" t="str">
        <f>VLOOKUP(J3,'Company Info'!$A4:$V27,15,FALSE)</f>
        <v>Your Supplier Code</v>
      </c>
      <c r="D5" s="295"/>
      <c r="E5" s="295"/>
      <c r="F5" s="295"/>
      <c r="G5" s="296"/>
      <c r="H5" s="309" t="s">
        <v>67</v>
      </c>
      <c r="I5" s="310"/>
      <c r="J5" s="310"/>
      <c r="K5" s="310"/>
      <c r="L5" s="304" t="str">
        <f>VLOOKUP(J3,'Company Info'!$A4:$V27,5,FALSE)</f>
        <v>Enter Rev Level</v>
      </c>
      <c r="M5" s="304"/>
      <c r="N5" s="304"/>
      <c r="O5" s="305"/>
    </row>
    <row r="6" spans="1:15" ht="19.5" customHeight="1">
      <c r="A6" s="309" t="s">
        <v>147</v>
      </c>
      <c r="B6" s="310"/>
      <c r="C6" s="310"/>
      <c r="D6" s="310"/>
      <c r="E6" s="319"/>
      <c r="F6" s="320"/>
      <c r="G6" s="321"/>
      <c r="H6" s="322" t="s">
        <v>68</v>
      </c>
      <c r="I6" s="164"/>
      <c r="J6" s="164"/>
      <c r="K6" s="164"/>
      <c r="L6" s="311"/>
      <c r="M6" s="311"/>
      <c r="N6" s="311"/>
      <c r="O6" s="312"/>
    </row>
    <row r="7" spans="1:15" ht="19.5" customHeight="1">
      <c r="A7" s="323" t="s">
        <v>145</v>
      </c>
      <c r="B7" s="237"/>
      <c r="C7" s="237"/>
      <c r="D7" s="237"/>
      <c r="E7" s="237"/>
      <c r="F7" s="237"/>
      <c r="G7" s="238"/>
      <c r="H7" s="42"/>
      <c r="I7" s="56"/>
      <c r="J7" s="56"/>
      <c r="K7" s="56"/>
      <c r="L7" s="56"/>
      <c r="M7" s="56"/>
      <c r="N7" s="57"/>
      <c r="O7" s="113"/>
    </row>
    <row r="8" spans="1:15" ht="24" customHeight="1">
      <c r="A8" s="313" t="s">
        <v>148</v>
      </c>
      <c r="B8" s="314"/>
      <c r="C8" s="315"/>
      <c r="D8" s="316" t="s">
        <v>87</v>
      </c>
      <c r="E8" s="316"/>
      <c r="F8" s="43" t="s">
        <v>70</v>
      </c>
      <c r="G8" s="43" t="s">
        <v>71</v>
      </c>
      <c r="H8" s="317" t="s">
        <v>149</v>
      </c>
      <c r="I8" s="318"/>
      <c r="J8" s="318"/>
      <c r="K8" s="318"/>
      <c r="L8" s="318"/>
      <c r="M8" s="318"/>
      <c r="N8" s="44" t="s">
        <v>73</v>
      </c>
      <c r="O8" s="45" t="s">
        <v>74</v>
      </c>
    </row>
    <row r="9" spans="1:15" s="46" customFormat="1" ht="18" customHeight="1">
      <c r="A9" s="324"/>
      <c r="B9" s="325"/>
      <c r="C9" s="326"/>
      <c r="D9" s="143"/>
      <c r="E9" s="142"/>
      <c r="F9" s="144"/>
      <c r="G9" s="145"/>
      <c r="H9" s="327"/>
      <c r="I9" s="328"/>
      <c r="J9" s="328"/>
      <c r="K9" s="328"/>
      <c r="L9" s="328"/>
      <c r="M9" s="329"/>
      <c r="N9" s="69"/>
      <c r="O9" s="70"/>
    </row>
    <row r="10" spans="1:15" s="46" customFormat="1" ht="18" customHeight="1">
      <c r="A10" s="324"/>
      <c r="B10" s="325"/>
      <c r="C10" s="326"/>
      <c r="D10" s="143"/>
      <c r="E10" s="147"/>
      <c r="F10" s="144"/>
      <c r="G10" s="145"/>
      <c r="H10" s="327"/>
      <c r="I10" s="328"/>
      <c r="J10" s="328"/>
      <c r="K10" s="328"/>
      <c r="L10" s="328"/>
      <c r="M10" s="329"/>
      <c r="N10" s="125"/>
      <c r="O10" s="126"/>
    </row>
    <row r="11" spans="1:15" s="46" customFormat="1" ht="18" customHeight="1">
      <c r="A11" s="324"/>
      <c r="B11" s="325"/>
      <c r="C11" s="326"/>
      <c r="D11" s="143"/>
      <c r="E11" s="147"/>
      <c r="F11" s="144"/>
      <c r="G11" s="145"/>
      <c r="H11" s="327"/>
      <c r="I11" s="328"/>
      <c r="J11" s="328"/>
      <c r="K11" s="328"/>
      <c r="L11" s="328"/>
      <c r="M11" s="329"/>
      <c r="N11" s="125"/>
      <c r="O11" s="126"/>
    </row>
    <row r="12" spans="1:15" s="46" customFormat="1" ht="18" customHeight="1">
      <c r="A12" s="324"/>
      <c r="B12" s="325"/>
      <c r="C12" s="326"/>
      <c r="D12" s="143"/>
      <c r="E12" s="147"/>
      <c r="F12" s="144"/>
      <c r="G12" s="145"/>
      <c r="H12" s="327"/>
      <c r="I12" s="328"/>
      <c r="J12" s="328"/>
      <c r="K12" s="328"/>
      <c r="L12" s="328"/>
      <c r="M12" s="329"/>
      <c r="N12" s="125"/>
      <c r="O12" s="126"/>
    </row>
    <row r="13" spans="1:15" s="46" customFormat="1" ht="18" customHeight="1">
      <c r="A13" s="324"/>
      <c r="B13" s="325"/>
      <c r="C13" s="326"/>
      <c r="D13" s="143"/>
      <c r="E13" s="147"/>
      <c r="F13" s="144"/>
      <c r="G13" s="145"/>
      <c r="H13" s="327"/>
      <c r="I13" s="328"/>
      <c r="J13" s="328"/>
      <c r="K13" s="328"/>
      <c r="L13" s="328"/>
      <c r="M13" s="329"/>
      <c r="N13" s="125"/>
      <c r="O13" s="126"/>
    </row>
    <row r="14" spans="1:15" s="46" customFormat="1" ht="18" customHeight="1">
      <c r="A14" s="324"/>
      <c r="B14" s="325"/>
      <c r="C14" s="326"/>
      <c r="D14" s="143"/>
      <c r="E14" s="147"/>
      <c r="F14" s="144"/>
      <c r="G14" s="145"/>
      <c r="H14" s="327"/>
      <c r="I14" s="328"/>
      <c r="J14" s="328"/>
      <c r="K14" s="328"/>
      <c r="L14" s="328"/>
      <c r="M14" s="329"/>
      <c r="N14" s="125"/>
      <c r="O14" s="126"/>
    </row>
    <row r="15" spans="1:15" s="46" customFormat="1" ht="18" customHeight="1">
      <c r="A15" s="324"/>
      <c r="B15" s="325"/>
      <c r="C15" s="326"/>
      <c r="D15" s="143"/>
      <c r="E15" s="147"/>
      <c r="F15" s="144"/>
      <c r="G15" s="145"/>
      <c r="H15" s="327"/>
      <c r="I15" s="328"/>
      <c r="J15" s="328"/>
      <c r="K15" s="328"/>
      <c r="L15" s="328"/>
      <c r="M15" s="329"/>
      <c r="N15" s="125"/>
      <c r="O15" s="126"/>
    </row>
    <row r="16" spans="1:15" s="46" customFormat="1" ht="18" customHeight="1">
      <c r="A16" s="324"/>
      <c r="B16" s="325"/>
      <c r="C16" s="326"/>
      <c r="D16" s="143"/>
      <c r="E16" s="147"/>
      <c r="F16" s="144"/>
      <c r="G16" s="145"/>
      <c r="H16" s="327"/>
      <c r="I16" s="328"/>
      <c r="J16" s="328"/>
      <c r="K16" s="328"/>
      <c r="L16" s="328"/>
      <c r="M16" s="329"/>
      <c r="N16" s="125"/>
      <c r="O16" s="126"/>
    </row>
    <row r="17" spans="1:15" s="46" customFormat="1" ht="18" customHeight="1">
      <c r="A17" s="324"/>
      <c r="B17" s="325"/>
      <c r="C17" s="326"/>
      <c r="D17" s="143"/>
      <c r="E17" s="147"/>
      <c r="F17" s="144"/>
      <c r="G17" s="145"/>
      <c r="H17" s="327"/>
      <c r="I17" s="328"/>
      <c r="J17" s="328"/>
      <c r="K17" s="328"/>
      <c r="L17" s="328"/>
      <c r="M17" s="329"/>
      <c r="N17" s="125"/>
      <c r="O17" s="126"/>
    </row>
    <row r="18" spans="1:15" s="46" customFormat="1" ht="18" customHeight="1">
      <c r="A18" s="324"/>
      <c r="B18" s="325"/>
      <c r="C18" s="326"/>
      <c r="D18" s="143"/>
      <c r="E18" s="147"/>
      <c r="F18" s="144"/>
      <c r="G18" s="145"/>
      <c r="H18" s="327"/>
      <c r="I18" s="328"/>
      <c r="J18" s="328"/>
      <c r="K18" s="328"/>
      <c r="L18" s="328"/>
      <c r="M18" s="329"/>
      <c r="N18" s="125"/>
      <c r="O18" s="126"/>
    </row>
    <row r="19" spans="1:15" s="46" customFormat="1" ht="18" customHeight="1">
      <c r="A19" s="324"/>
      <c r="B19" s="325"/>
      <c r="C19" s="326"/>
      <c r="D19" s="143"/>
      <c r="E19" s="147"/>
      <c r="F19" s="144"/>
      <c r="G19" s="145"/>
      <c r="H19" s="327"/>
      <c r="I19" s="328"/>
      <c r="J19" s="328"/>
      <c r="K19" s="328"/>
      <c r="L19" s="328"/>
      <c r="M19" s="329"/>
      <c r="N19" s="125"/>
      <c r="O19" s="126"/>
    </row>
    <row r="20" spans="1:15" s="46" customFormat="1" ht="18" customHeight="1">
      <c r="A20" s="324"/>
      <c r="B20" s="325"/>
      <c r="C20" s="326"/>
      <c r="D20" s="143"/>
      <c r="E20" s="147"/>
      <c r="F20" s="144"/>
      <c r="G20" s="145"/>
      <c r="H20" s="327"/>
      <c r="I20" s="328"/>
      <c r="J20" s="328"/>
      <c r="K20" s="328"/>
      <c r="L20" s="328"/>
      <c r="M20" s="329"/>
      <c r="N20" s="125"/>
      <c r="O20" s="126"/>
    </row>
    <row r="21" spans="1:15" s="46" customFormat="1" ht="18" customHeight="1">
      <c r="A21" s="324"/>
      <c r="B21" s="325"/>
      <c r="C21" s="326"/>
      <c r="D21" s="143"/>
      <c r="E21" s="147"/>
      <c r="F21" s="144"/>
      <c r="G21" s="145"/>
      <c r="H21" s="327"/>
      <c r="I21" s="328"/>
      <c r="J21" s="328"/>
      <c r="K21" s="328"/>
      <c r="L21" s="328"/>
      <c r="M21" s="329"/>
      <c r="N21" s="125"/>
      <c r="O21" s="126"/>
    </row>
    <row r="22" spans="1:15" s="46" customFormat="1" ht="18" customHeight="1">
      <c r="A22" s="324"/>
      <c r="B22" s="325"/>
      <c r="C22" s="326"/>
      <c r="D22" s="143"/>
      <c r="E22" s="147"/>
      <c r="F22" s="144"/>
      <c r="G22" s="145"/>
      <c r="H22" s="327"/>
      <c r="I22" s="328"/>
      <c r="J22" s="328"/>
      <c r="K22" s="328"/>
      <c r="L22" s="328"/>
      <c r="M22" s="329"/>
      <c r="N22" s="125"/>
      <c r="O22" s="126"/>
    </row>
    <row r="23" spans="1:15" s="46" customFormat="1" ht="18" customHeight="1">
      <c r="A23" s="324"/>
      <c r="B23" s="325"/>
      <c r="C23" s="326"/>
      <c r="D23" s="143"/>
      <c r="E23" s="147"/>
      <c r="F23" s="144"/>
      <c r="G23" s="145"/>
      <c r="H23" s="327"/>
      <c r="I23" s="328"/>
      <c r="J23" s="328"/>
      <c r="K23" s="328"/>
      <c r="L23" s="328"/>
      <c r="M23" s="329"/>
      <c r="N23" s="125"/>
      <c r="O23" s="126"/>
    </row>
    <row r="24" spans="1:15" s="46" customFormat="1" ht="18" customHeight="1">
      <c r="A24" s="324"/>
      <c r="B24" s="325"/>
      <c r="C24" s="326"/>
      <c r="D24" s="143"/>
      <c r="E24" s="147"/>
      <c r="F24" s="144"/>
      <c r="G24" s="145"/>
      <c r="H24" s="327"/>
      <c r="I24" s="328"/>
      <c r="J24" s="328"/>
      <c r="K24" s="328"/>
      <c r="L24" s="328"/>
      <c r="M24" s="329"/>
      <c r="N24" s="125"/>
      <c r="O24" s="126"/>
    </row>
    <row r="25" spans="1:15" s="46" customFormat="1" ht="18" customHeight="1">
      <c r="A25" s="324"/>
      <c r="B25" s="325"/>
      <c r="C25" s="326"/>
      <c r="D25" s="143"/>
      <c r="E25" s="147"/>
      <c r="F25" s="144"/>
      <c r="G25" s="145"/>
      <c r="H25" s="327"/>
      <c r="I25" s="328"/>
      <c r="J25" s="328"/>
      <c r="K25" s="328"/>
      <c r="L25" s="328"/>
      <c r="M25" s="329"/>
      <c r="N25" s="125"/>
      <c r="O25" s="126"/>
    </row>
    <row r="26" spans="1:15" s="46" customFormat="1" ht="18" customHeight="1">
      <c r="A26" s="324"/>
      <c r="B26" s="325"/>
      <c r="C26" s="326"/>
      <c r="D26" s="143"/>
      <c r="E26" s="147"/>
      <c r="F26" s="144"/>
      <c r="G26" s="145"/>
      <c r="H26" s="327"/>
      <c r="I26" s="328"/>
      <c r="J26" s="328"/>
      <c r="K26" s="328"/>
      <c r="L26" s="328"/>
      <c r="M26" s="329"/>
      <c r="N26" s="125"/>
      <c r="O26" s="126"/>
    </row>
    <row r="27" spans="1:15" s="46" customFormat="1" ht="18" customHeight="1">
      <c r="A27" s="324"/>
      <c r="B27" s="325"/>
      <c r="C27" s="326"/>
      <c r="D27" s="143"/>
      <c r="E27" s="147"/>
      <c r="F27" s="144"/>
      <c r="G27" s="145"/>
      <c r="H27" s="327"/>
      <c r="I27" s="328"/>
      <c r="J27" s="328"/>
      <c r="K27" s="328"/>
      <c r="L27" s="328"/>
      <c r="M27" s="329"/>
      <c r="N27" s="125"/>
      <c r="O27" s="126"/>
    </row>
    <row r="28" spans="1:15" s="46" customFormat="1" ht="18" customHeight="1">
      <c r="A28" s="324"/>
      <c r="B28" s="325"/>
      <c r="C28" s="326"/>
      <c r="D28" s="143"/>
      <c r="E28" s="147"/>
      <c r="F28" s="144"/>
      <c r="G28" s="145"/>
      <c r="H28" s="327"/>
      <c r="I28" s="328"/>
      <c r="J28" s="328"/>
      <c r="K28" s="328"/>
      <c r="L28" s="328"/>
      <c r="M28" s="329"/>
      <c r="N28" s="125"/>
      <c r="O28" s="126"/>
    </row>
    <row r="29" spans="1:15" s="46" customFormat="1" ht="18" customHeight="1">
      <c r="A29" s="324"/>
      <c r="B29" s="325"/>
      <c r="C29" s="326"/>
      <c r="D29" s="143"/>
      <c r="E29" s="147"/>
      <c r="F29" s="144"/>
      <c r="G29" s="145"/>
      <c r="H29" s="327"/>
      <c r="I29" s="328"/>
      <c r="J29" s="328"/>
      <c r="K29" s="328"/>
      <c r="L29" s="328"/>
      <c r="M29" s="329"/>
      <c r="N29" s="125"/>
      <c r="O29" s="126"/>
    </row>
    <row r="30" spans="1:15" s="46" customFormat="1" ht="18" customHeight="1">
      <c r="A30" s="324"/>
      <c r="B30" s="325"/>
      <c r="C30" s="326"/>
      <c r="D30" s="143"/>
      <c r="E30" s="147"/>
      <c r="F30" s="144"/>
      <c r="G30" s="145"/>
      <c r="H30" s="327"/>
      <c r="I30" s="328"/>
      <c r="J30" s="328"/>
      <c r="K30" s="328"/>
      <c r="L30" s="328"/>
      <c r="M30" s="329"/>
      <c r="N30" s="125"/>
      <c r="O30" s="126"/>
    </row>
    <row r="31" spans="1:15" s="46" customFormat="1" ht="18" customHeight="1">
      <c r="A31" s="324"/>
      <c r="B31" s="325"/>
      <c r="C31" s="326"/>
      <c r="D31" s="143"/>
      <c r="E31" s="147"/>
      <c r="F31" s="144"/>
      <c r="G31" s="145"/>
      <c r="H31" s="327"/>
      <c r="I31" s="328"/>
      <c r="J31" s="328"/>
      <c r="K31" s="328"/>
      <c r="L31" s="328"/>
      <c r="M31" s="329"/>
      <c r="N31" s="125"/>
      <c r="O31" s="126"/>
    </row>
    <row r="32" spans="1:15" s="46" customFormat="1" ht="18" customHeight="1">
      <c r="A32" s="324"/>
      <c r="B32" s="325"/>
      <c r="C32" s="326"/>
      <c r="D32" s="143"/>
      <c r="E32" s="147"/>
      <c r="F32" s="144"/>
      <c r="G32" s="145"/>
      <c r="H32" s="327"/>
      <c r="I32" s="328"/>
      <c r="J32" s="328"/>
      <c r="K32" s="328"/>
      <c r="L32" s="328"/>
      <c r="M32" s="329"/>
      <c r="N32" s="125"/>
      <c r="O32" s="126"/>
    </row>
    <row r="33" spans="1:15" s="46" customFormat="1" ht="18" customHeight="1">
      <c r="A33" s="324"/>
      <c r="B33" s="325"/>
      <c r="C33" s="326"/>
      <c r="D33" s="143"/>
      <c r="E33" s="147"/>
      <c r="F33" s="144"/>
      <c r="G33" s="145"/>
      <c r="H33" s="327"/>
      <c r="I33" s="328"/>
      <c r="J33" s="328"/>
      <c r="K33" s="328"/>
      <c r="L33" s="328"/>
      <c r="M33" s="329"/>
      <c r="N33" s="125"/>
      <c r="O33" s="126"/>
    </row>
    <row r="34" spans="1:15" s="46" customFormat="1" ht="18" customHeight="1">
      <c r="A34" s="324"/>
      <c r="B34" s="325"/>
      <c r="C34" s="326"/>
      <c r="D34" s="143"/>
      <c r="E34" s="147"/>
      <c r="F34" s="144"/>
      <c r="G34" s="145"/>
      <c r="H34" s="327"/>
      <c r="I34" s="328"/>
      <c r="J34" s="328"/>
      <c r="K34" s="328"/>
      <c r="L34" s="328"/>
      <c r="M34" s="329"/>
      <c r="N34" s="125"/>
      <c r="O34" s="126"/>
    </row>
    <row r="35" spans="1:15" s="46" customFormat="1" ht="18" customHeight="1">
      <c r="A35" s="324"/>
      <c r="B35" s="325"/>
      <c r="C35" s="326"/>
      <c r="D35" s="143"/>
      <c r="E35" s="147"/>
      <c r="F35" s="144"/>
      <c r="G35" s="145"/>
      <c r="H35" s="327"/>
      <c r="I35" s="328"/>
      <c r="J35" s="328"/>
      <c r="K35" s="328"/>
      <c r="L35" s="328"/>
      <c r="M35" s="329"/>
      <c r="N35" s="125"/>
      <c r="O35" s="126"/>
    </row>
    <row r="36" spans="1:15" s="46" customFormat="1" ht="18" customHeight="1">
      <c r="A36" s="324"/>
      <c r="B36" s="325"/>
      <c r="C36" s="326"/>
      <c r="D36" s="143"/>
      <c r="E36" s="147"/>
      <c r="F36" s="144"/>
      <c r="G36" s="145"/>
      <c r="H36" s="327"/>
      <c r="I36" s="328"/>
      <c r="J36" s="328"/>
      <c r="K36" s="328"/>
      <c r="L36" s="328"/>
      <c r="M36" s="329"/>
      <c r="N36" s="125"/>
      <c r="O36" s="126"/>
    </row>
    <row r="37" spans="1:17" s="46" customFormat="1" ht="18" customHeight="1">
      <c r="A37" s="324"/>
      <c r="B37" s="325"/>
      <c r="C37" s="326"/>
      <c r="D37" s="143"/>
      <c r="E37" s="147"/>
      <c r="F37" s="144"/>
      <c r="G37" s="145"/>
      <c r="H37" s="327"/>
      <c r="I37" s="328"/>
      <c r="J37" s="328"/>
      <c r="K37" s="328"/>
      <c r="L37" s="328"/>
      <c r="M37" s="329"/>
      <c r="N37" s="125"/>
      <c r="O37" s="126"/>
      <c r="P37" s="47"/>
      <c r="Q37" s="47"/>
    </row>
    <row r="38" spans="1:17" s="46" customFormat="1" ht="18" customHeight="1">
      <c r="A38" s="324"/>
      <c r="B38" s="325"/>
      <c r="C38" s="326"/>
      <c r="D38" s="143"/>
      <c r="E38" s="147"/>
      <c r="F38" s="144"/>
      <c r="G38" s="145"/>
      <c r="H38" s="327"/>
      <c r="I38" s="328"/>
      <c r="J38" s="328"/>
      <c r="K38" s="328"/>
      <c r="L38" s="328"/>
      <c r="M38" s="329"/>
      <c r="N38" s="125"/>
      <c r="O38" s="126"/>
      <c r="P38" s="47"/>
      <c r="Q38" s="47"/>
    </row>
    <row r="39" spans="1:17" ht="12.75">
      <c r="A39" s="48" t="s">
        <v>60</v>
      </c>
      <c r="B39" s="49"/>
      <c r="C39" s="49" t="s">
        <v>75</v>
      </c>
      <c r="D39" s="50"/>
      <c r="E39" s="50"/>
      <c r="G39" s="330" t="s">
        <v>76</v>
      </c>
      <c r="H39" s="331"/>
      <c r="I39" s="331"/>
      <c r="J39" s="331"/>
      <c r="K39" s="331"/>
      <c r="L39" s="331"/>
      <c r="M39" s="331"/>
      <c r="N39" s="331"/>
      <c r="O39" s="332"/>
      <c r="P39" s="50"/>
      <c r="Q39" s="39"/>
    </row>
    <row r="40" spans="1:17" ht="15.75" customHeight="1">
      <c r="A40" s="333"/>
      <c r="B40" s="333"/>
      <c r="C40" s="51"/>
      <c r="H40" s="334" t="s">
        <v>59</v>
      </c>
      <c r="I40" s="335"/>
      <c r="J40" s="335" t="s">
        <v>77</v>
      </c>
      <c r="K40" s="335"/>
      <c r="L40" s="335"/>
      <c r="M40" s="335" t="s">
        <v>7</v>
      </c>
      <c r="N40" s="335"/>
      <c r="O40" s="336"/>
      <c r="P40" s="39"/>
      <c r="Q40" s="39"/>
    </row>
    <row r="41" spans="1:15" ht="19.5" customHeight="1">
      <c r="A41" s="339"/>
      <c r="B41" s="339"/>
      <c r="C41" s="51"/>
      <c r="E41" s="39"/>
      <c r="F41" s="340"/>
      <c r="G41" s="340"/>
      <c r="H41" s="341"/>
      <c r="I41" s="337"/>
      <c r="J41" s="337"/>
      <c r="K41" s="337"/>
      <c r="L41" s="337"/>
      <c r="M41" s="337"/>
      <c r="N41" s="337"/>
      <c r="O41" s="338"/>
    </row>
  </sheetData>
  <mergeCells count="90">
    <mergeCell ref="M41:O41"/>
    <mergeCell ref="A41:B41"/>
    <mergeCell ref="F41:G41"/>
    <mergeCell ref="H41:I41"/>
    <mergeCell ref="J41:L41"/>
    <mergeCell ref="G39:O39"/>
    <mergeCell ref="A40:B40"/>
    <mergeCell ref="H40:I40"/>
    <mergeCell ref="J40:L40"/>
    <mergeCell ref="M40:O40"/>
    <mergeCell ref="A37:C37"/>
    <mergeCell ref="H37:M37"/>
    <mergeCell ref="A38:C38"/>
    <mergeCell ref="H38:M38"/>
    <mergeCell ref="A35:C35"/>
    <mergeCell ref="H35:M35"/>
    <mergeCell ref="A36:C36"/>
    <mergeCell ref="H36:M36"/>
    <mergeCell ref="A33:C33"/>
    <mergeCell ref="H33:M33"/>
    <mergeCell ref="A34:C34"/>
    <mergeCell ref="H34:M34"/>
    <mergeCell ref="A31:C31"/>
    <mergeCell ref="H31:M31"/>
    <mergeCell ref="A32:C32"/>
    <mergeCell ref="H32:M32"/>
    <mergeCell ref="A29:C29"/>
    <mergeCell ref="H29:M29"/>
    <mergeCell ref="A30:C30"/>
    <mergeCell ref="H30:M30"/>
    <mergeCell ref="A27:C27"/>
    <mergeCell ref="H27:M27"/>
    <mergeCell ref="A28:C28"/>
    <mergeCell ref="H28:M28"/>
    <mergeCell ref="A25:C25"/>
    <mergeCell ref="H25:M25"/>
    <mergeCell ref="A26:C26"/>
    <mergeCell ref="H26:M26"/>
    <mergeCell ref="A23:C23"/>
    <mergeCell ref="H23:M23"/>
    <mergeCell ref="A24:C24"/>
    <mergeCell ref="H24:M24"/>
    <mergeCell ref="A21:C21"/>
    <mergeCell ref="H21:M21"/>
    <mergeCell ref="A22:C22"/>
    <mergeCell ref="H22:M22"/>
    <mergeCell ref="A19:C19"/>
    <mergeCell ref="H19:M19"/>
    <mergeCell ref="A20:C20"/>
    <mergeCell ref="H20:M20"/>
    <mergeCell ref="A17:C17"/>
    <mergeCell ref="H17:M17"/>
    <mergeCell ref="A18:C18"/>
    <mergeCell ref="H18:M18"/>
    <mergeCell ref="A15:C15"/>
    <mergeCell ref="H15:M15"/>
    <mergeCell ref="A16:C16"/>
    <mergeCell ref="H16:M16"/>
    <mergeCell ref="A13:C13"/>
    <mergeCell ref="H13:M13"/>
    <mergeCell ref="A14:C14"/>
    <mergeCell ref="H14:M14"/>
    <mergeCell ref="A11:C11"/>
    <mergeCell ref="H11:M11"/>
    <mergeCell ref="A12:C12"/>
    <mergeCell ref="H12:M12"/>
    <mergeCell ref="A9:C9"/>
    <mergeCell ref="H9:M9"/>
    <mergeCell ref="A10:C10"/>
    <mergeCell ref="H10:M10"/>
    <mergeCell ref="L6:O6"/>
    <mergeCell ref="A8:C8"/>
    <mergeCell ref="D8:E8"/>
    <mergeCell ref="H8:M8"/>
    <mergeCell ref="E6:G6"/>
    <mergeCell ref="H6:K6"/>
    <mergeCell ref="A6:D6"/>
    <mergeCell ref="A7:G7"/>
    <mergeCell ref="C4:G4"/>
    <mergeCell ref="J4:O4"/>
    <mergeCell ref="A5:B5"/>
    <mergeCell ref="C5:G5"/>
    <mergeCell ref="L5:O5"/>
    <mergeCell ref="A4:B4"/>
    <mergeCell ref="H5:K5"/>
    <mergeCell ref="C3:G3"/>
    <mergeCell ref="J3:O3"/>
    <mergeCell ref="A1:O1"/>
    <mergeCell ref="A2:O2"/>
    <mergeCell ref="A3:B3"/>
  </mergeCells>
  <printOptions horizontalCentered="1"/>
  <pageMargins left="0.25" right="0.25" top="0.53" bottom="0.45" header="0.45" footer="0.24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41"/>
  <sheetViews>
    <sheetView defaultGridColor="0" colorId="23" workbookViewId="0" topLeftCell="A1">
      <selection activeCell="J3" sqref="J3:O3"/>
    </sheetView>
  </sheetViews>
  <sheetFormatPr defaultColWidth="9.140625" defaultRowHeight="12.75"/>
  <cols>
    <col min="1" max="1" width="6.140625" style="1" customWidth="1"/>
    <col min="2" max="3" width="9.7109375" style="1" customWidth="1"/>
    <col min="4" max="5" width="6.57421875" style="1" customWidth="1"/>
    <col min="6" max="6" width="7.8515625" style="1" customWidth="1"/>
    <col min="7" max="13" width="6.7109375" style="1" customWidth="1"/>
    <col min="14" max="14" width="4.28125" style="1" customWidth="1"/>
    <col min="15" max="15" width="4.140625" style="1" customWidth="1"/>
    <col min="16" max="16384" width="9.140625" style="1" customWidth="1"/>
  </cols>
  <sheetData>
    <row r="1" spans="1:15" s="39" customFormat="1" ht="18">
      <c r="A1" s="297" t="s">
        <v>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s="39" customFormat="1" ht="18.75" customHeight="1">
      <c r="A2" s="299" t="s">
        <v>78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ht="19.5" customHeight="1">
      <c r="A3" s="52" t="s">
        <v>79</v>
      </c>
      <c r="B3" s="53"/>
      <c r="C3" s="293" t="str">
        <f>VLOOKUP(J3,'Company Info'!$A4:$V27,9,FALSE)</f>
        <v>Your Company Name</v>
      </c>
      <c r="D3" s="293"/>
      <c r="E3" s="293"/>
      <c r="F3" s="293"/>
      <c r="G3" s="294"/>
      <c r="H3" s="52" t="s">
        <v>64</v>
      </c>
      <c r="I3" s="53"/>
      <c r="J3" s="293" t="str">
        <f>'Company Info'!A5</f>
        <v>Enter Your Part Number</v>
      </c>
      <c r="K3" s="293"/>
      <c r="L3" s="293"/>
      <c r="M3" s="293"/>
      <c r="N3" s="293"/>
      <c r="O3" s="294"/>
    </row>
    <row r="4" spans="1:15" ht="19.5" customHeight="1">
      <c r="A4" s="54" t="s">
        <v>80</v>
      </c>
      <c r="B4" s="55"/>
      <c r="C4" s="302" t="str">
        <f>VLOOKUP(J3,'Company Info'!$A4:$V27,15,FALSE)</f>
        <v>Your Supplier Code</v>
      </c>
      <c r="D4" s="302"/>
      <c r="E4" s="302"/>
      <c r="F4" s="302"/>
      <c r="G4" s="303"/>
      <c r="H4" s="42" t="s">
        <v>65</v>
      </c>
      <c r="I4" s="56"/>
      <c r="J4" s="348" t="str">
        <f>VLOOKUP(J3,'Company Info'!$A4:$V27,3,FALSE)</f>
        <v>Part Description</v>
      </c>
      <c r="K4" s="348"/>
      <c r="L4" s="348"/>
      <c r="M4" s="348"/>
      <c r="N4" s="348"/>
      <c r="O4" s="349"/>
    </row>
    <row r="5" spans="1:15" ht="19.5" customHeight="1">
      <c r="A5" s="306" t="s">
        <v>66</v>
      </c>
      <c r="B5" s="307"/>
      <c r="C5" s="293"/>
      <c r="D5" s="293"/>
      <c r="E5" s="293"/>
      <c r="F5" s="293"/>
      <c r="G5" s="294"/>
      <c r="H5" s="309" t="s">
        <v>84</v>
      </c>
      <c r="I5" s="353"/>
      <c r="J5" s="353"/>
      <c r="K5" s="353"/>
      <c r="L5" s="348" t="str">
        <f>VLOOKUP(J3,'Company Info'!$A4:$V27,5,FALSE)</f>
        <v>Enter Rev Level</v>
      </c>
      <c r="M5" s="348"/>
      <c r="N5" s="348"/>
      <c r="O5" s="349"/>
    </row>
    <row r="6" spans="1:15" ht="19.5" customHeight="1">
      <c r="A6" s="42" t="s">
        <v>147</v>
      </c>
      <c r="B6" s="56"/>
      <c r="C6" s="56"/>
      <c r="D6" s="56"/>
      <c r="E6" s="348"/>
      <c r="F6" s="354"/>
      <c r="G6" s="355"/>
      <c r="H6" s="322" t="s">
        <v>68</v>
      </c>
      <c r="I6" s="237"/>
      <c r="J6" s="237"/>
      <c r="K6" s="237"/>
      <c r="L6" s="302"/>
      <c r="M6" s="302"/>
      <c r="N6" s="302"/>
      <c r="O6" s="303"/>
    </row>
    <row r="7" spans="1:15" ht="19.5" customHeight="1">
      <c r="A7" s="112" t="s">
        <v>145</v>
      </c>
      <c r="B7" s="56"/>
      <c r="C7" s="56"/>
      <c r="D7" s="57"/>
      <c r="E7" s="57"/>
      <c r="F7" s="57"/>
      <c r="G7" s="57"/>
      <c r="H7" s="42" t="s">
        <v>146</v>
      </c>
      <c r="I7" s="56"/>
      <c r="J7" s="123"/>
      <c r="K7" s="350" t="str">
        <f>VLOOKUP(J3,'Company Info'!$A4:$V27,15,FALSE)</f>
        <v>Your Supplier Code</v>
      </c>
      <c r="L7" s="351"/>
      <c r="M7" s="351"/>
      <c r="N7" s="351"/>
      <c r="O7" s="352"/>
    </row>
    <row r="8" spans="1:15" ht="24" customHeight="1">
      <c r="A8" s="345" t="s">
        <v>81</v>
      </c>
      <c r="B8" s="346"/>
      <c r="C8" s="347"/>
      <c r="D8" s="316" t="s">
        <v>69</v>
      </c>
      <c r="E8" s="316"/>
      <c r="F8" s="43" t="s">
        <v>70</v>
      </c>
      <c r="G8" s="43" t="s">
        <v>71</v>
      </c>
      <c r="H8" s="317" t="s">
        <v>72</v>
      </c>
      <c r="I8" s="318"/>
      <c r="J8" s="318"/>
      <c r="K8" s="318"/>
      <c r="L8" s="318"/>
      <c r="M8" s="318"/>
      <c r="N8" s="44" t="s">
        <v>73</v>
      </c>
      <c r="O8" s="45" t="s">
        <v>74</v>
      </c>
    </row>
    <row r="9" spans="1:15" s="46" customFormat="1" ht="18" customHeight="1">
      <c r="A9" s="324"/>
      <c r="B9" s="325"/>
      <c r="C9" s="326"/>
      <c r="D9" s="143"/>
      <c r="E9" s="142"/>
      <c r="F9" s="144"/>
      <c r="G9" s="145"/>
      <c r="H9" s="327"/>
      <c r="I9" s="328"/>
      <c r="J9" s="328"/>
      <c r="K9" s="328"/>
      <c r="L9" s="328"/>
      <c r="M9" s="329"/>
      <c r="N9" s="69"/>
      <c r="O9" s="70"/>
    </row>
    <row r="10" spans="1:15" s="46" customFormat="1" ht="18" customHeight="1">
      <c r="A10" s="324"/>
      <c r="B10" s="325"/>
      <c r="C10" s="326"/>
      <c r="D10" s="143"/>
      <c r="E10" s="147"/>
      <c r="F10" s="144"/>
      <c r="G10" s="145"/>
      <c r="H10" s="327"/>
      <c r="I10" s="328"/>
      <c r="J10" s="328"/>
      <c r="K10" s="328"/>
      <c r="L10" s="328"/>
      <c r="M10" s="329"/>
      <c r="N10" s="125"/>
      <c r="O10" s="126"/>
    </row>
    <row r="11" spans="1:15" s="46" customFormat="1" ht="18" customHeight="1">
      <c r="A11" s="324"/>
      <c r="B11" s="325"/>
      <c r="C11" s="326"/>
      <c r="D11" s="143"/>
      <c r="E11" s="147"/>
      <c r="F11" s="144"/>
      <c r="G11" s="145"/>
      <c r="H11" s="327"/>
      <c r="I11" s="328"/>
      <c r="J11" s="328"/>
      <c r="K11" s="328"/>
      <c r="L11" s="328"/>
      <c r="M11" s="329"/>
      <c r="N11" s="125"/>
      <c r="O11" s="126"/>
    </row>
    <row r="12" spans="1:15" s="46" customFormat="1" ht="18" customHeight="1">
      <c r="A12" s="324"/>
      <c r="B12" s="325"/>
      <c r="C12" s="326"/>
      <c r="D12" s="143"/>
      <c r="E12" s="147"/>
      <c r="F12" s="144"/>
      <c r="G12" s="145"/>
      <c r="H12" s="327"/>
      <c r="I12" s="328"/>
      <c r="J12" s="328"/>
      <c r="K12" s="328"/>
      <c r="L12" s="328"/>
      <c r="M12" s="329"/>
      <c r="N12" s="125"/>
      <c r="O12" s="126"/>
    </row>
    <row r="13" spans="1:15" s="46" customFormat="1" ht="18" customHeight="1">
      <c r="A13" s="324"/>
      <c r="B13" s="325"/>
      <c r="C13" s="326"/>
      <c r="D13" s="143"/>
      <c r="E13" s="147"/>
      <c r="F13" s="144"/>
      <c r="G13" s="145"/>
      <c r="H13" s="327"/>
      <c r="I13" s="328"/>
      <c r="J13" s="328"/>
      <c r="K13" s="328"/>
      <c r="L13" s="328"/>
      <c r="M13" s="329"/>
      <c r="N13" s="125"/>
      <c r="O13" s="126"/>
    </row>
    <row r="14" spans="1:15" s="46" customFormat="1" ht="18" customHeight="1">
      <c r="A14" s="324"/>
      <c r="B14" s="325"/>
      <c r="C14" s="326"/>
      <c r="D14" s="143"/>
      <c r="E14" s="147"/>
      <c r="F14" s="144"/>
      <c r="G14" s="145"/>
      <c r="H14" s="327"/>
      <c r="I14" s="328"/>
      <c r="J14" s="328"/>
      <c r="K14" s="328"/>
      <c r="L14" s="328"/>
      <c r="M14" s="329"/>
      <c r="N14" s="125"/>
      <c r="O14" s="126"/>
    </row>
    <row r="15" spans="1:15" s="46" customFormat="1" ht="18" customHeight="1">
      <c r="A15" s="324"/>
      <c r="B15" s="325"/>
      <c r="C15" s="326"/>
      <c r="D15" s="143"/>
      <c r="E15" s="147"/>
      <c r="F15" s="144"/>
      <c r="G15" s="145"/>
      <c r="H15" s="327"/>
      <c r="I15" s="328"/>
      <c r="J15" s="328"/>
      <c r="K15" s="328"/>
      <c r="L15" s="328"/>
      <c r="M15" s="329"/>
      <c r="N15" s="125"/>
      <c r="O15" s="126"/>
    </row>
    <row r="16" spans="1:15" s="46" customFormat="1" ht="18" customHeight="1">
      <c r="A16" s="324"/>
      <c r="B16" s="325"/>
      <c r="C16" s="326"/>
      <c r="D16" s="143"/>
      <c r="E16" s="147"/>
      <c r="F16" s="144"/>
      <c r="G16" s="145"/>
      <c r="H16" s="327"/>
      <c r="I16" s="328"/>
      <c r="J16" s="328"/>
      <c r="K16" s="328"/>
      <c r="L16" s="328"/>
      <c r="M16" s="329"/>
      <c r="N16" s="125"/>
      <c r="O16" s="126"/>
    </row>
    <row r="17" spans="1:15" s="46" customFormat="1" ht="18" customHeight="1">
      <c r="A17" s="324"/>
      <c r="B17" s="325"/>
      <c r="C17" s="326"/>
      <c r="D17" s="143"/>
      <c r="E17" s="147"/>
      <c r="F17" s="144"/>
      <c r="G17" s="145"/>
      <c r="H17" s="327"/>
      <c r="I17" s="328"/>
      <c r="J17" s="328"/>
      <c r="K17" s="328"/>
      <c r="L17" s="328"/>
      <c r="M17" s="329"/>
      <c r="N17" s="125"/>
      <c r="O17" s="126"/>
    </row>
    <row r="18" spans="1:15" s="46" customFormat="1" ht="18" customHeight="1">
      <c r="A18" s="324"/>
      <c r="B18" s="325"/>
      <c r="C18" s="326"/>
      <c r="D18" s="143"/>
      <c r="E18" s="147"/>
      <c r="F18" s="144"/>
      <c r="G18" s="145"/>
      <c r="H18" s="327"/>
      <c r="I18" s="328"/>
      <c r="J18" s="328"/>
      <c r="K18" s="328"/>
      <c r="L18" s="328"/>
      <c r="M18" s="329"/>
      <c r="N18" s="125"/>
      <c r="O18" s="126"/>
    </row>
    <row r="19" spans="1:15" s="46" customFormat="1" ht="18" customHeight="1">
      <c r="A19" s="324"/>
      <c r="B19" s="325"/>
      <c r="C19" s="326"/>
      <c r="D19" s="143"/>
      <c r="E19" s="147"/>
      <c r="F19" s="144"/>
      <c r="G19" s="145"/>
      <c r="H19" s="327"/>
      <c r="I19" s="328"/>
      <c r="J19" s="328"/>
      <c r="K19" s="328"/>
      <c r="L19" s="328"/>
      <c r="M19" s="329"/>
      <c r="N19" s="125"/>
      <c r="O19" s="126"/>
    </row>
    <row r="20" spans="1:15" s="46" customFormat="1" ht="18" customHeight="1">
      <c r="A20" s="324"/>
      <c r="B20" s="325"/>
      <c r="C20" s="326"/>
      <c r="D20" s="143"/>
      <c r="E20" s="147"/>
      <c r="F20" s="144"/>
      <c r="G20" s="145"/>
      <c r="H20" s="327"/>
      <c r="I20" s="328"/>
      <c r="J20" s="328"/>
      <c r="K20" s="328"/>
      <c r="L20" s="328"/>
      <c r="M20" s="329"/>
      <c r="N20" s="125"/>
      <c r="O20" s="126"/>
    </row>
    <row r="21" spans="1:15" s="46" customFormat="1" ht="18" customHeight="1">
      <c r="A21" s="324"/>
      <c r="B21" s="325"/>
      <c r="C21" s="326"/>
      <c r="D21" s="143"/>
      <c r="E21" s="147"/>
      <c r="F21" s="144"/>
      <c r="G21" s="145"/>
      <c r="H21" s="327"/>
      <c r="I21" s="328"/>
      <c r="J21" s="328"/>
      <c r="K21" s="328"/>
      <c r="L21" s="328"/>
      <c r="M21" s="329"/>
      <c r="N21" s="125"/>
      <c r="O21" s="126"/>
    </row>
    <row r="22" spans="1:15" s="46" customFormat="1" ht="18" customHeight="1">
      <c r="A22" s="324"/>
      <c r="B22" s="325"/>
      <c r="C22" s="326"/>
      <c r="D22" s="143"/>
      <c r="E22" s="147"/>
      <c r="F22" s="144"/>
      <c r="G22" s="145"/>
      <c r="H22" s="327"/>
      <c r="I22" s="328"/>
      <c r="J22" s="328"/>
      <c r="K22" s="328"/>
      <c r="L22" s="328"/>
      <c r="M22" s="329"/>
      <c r="N22" s="125"/>
      <c r="O22" s="126"/>
    </row>
    <row r="23" spans="1:15" s="46" customFormat="1" ht="18" customHeight="1">
      <c r="A23" s="324"/>
      <c r="B23" s="325"/>
      <c r="C23" s="326"/>
      <c r="D23" s="143"/>
      <c r="E23" s="147"/>
      <c r="F23" s="144"/>
      <c r="G23" s="145"/>
      <c r="H23" s="327"/>
      <c r="I23" s="328"/>
      <c r="J23" s="328"/>
      <c r="K23" s="328"/>
      <c r="L23" s="328"/>
      <c r="M23" s="329"/>
      <c r="N23" s="125"/>
      <c r="O23" s="126"/>
    </row>
    <row r="24" spans="1:15" s="46" customFormat="1" ht="18" customHeight="1">
      <c r="A24" s="324"/>
      <c r="B24" s="325"/>
      <c r="C24" s="326"/>
      <c r="D24" s="143"/>
      <c r="E24" s="147"/>
      <c r="F24" s="144"/>
      <c r="G24" s="145"/>
      <c r="H24" s="327"/>
      <c r="I24" s="328"/>
      <c r="J24" s="328"/>
      <c r="K24" s="328"/>
      <c r="L24" s="328"/>
      <c r="M24" s="329"/>
      <c r="N24" s="125"/>
      <c r="O24" s="126"/>
    </row>
    <row r="25" spans="1:15" s="46" customFormat="1" ht="18" customHeight="1">
      <c r="A25" s="324"/>
      <c r="B25" s="325"/>
      <c r="C25" s="326"/>
      <c r="D25" s="143"/>
      <c r="E25" s="147"/>
      <c r="F25" s="144"/>
      <c r="G25" s="145"/>
      <c r="H25" s="327"/>
      <c r="I25" s="328"/>
      <c r="J25" s="328"/>
      <c r="K25" s="328"/>
      <c r="L25" s="328"/>
      <c r="M25" s="329"/>
      <c r="N25" s="125"/>
      <c r="O25" s="126"/>
    </row>
    <row r="26" spans="1:15" s="46" customFormat="1" ht="18" customHeight="1">
      <c r="A26" s="324"/>
      <c r="B26" s="325"/>
      <c r="C26" s="326"/>
      <c r="D26" s="143"/>
      <c r="E26" s="147"/>
      <c r="F26" s="144"/>
      <c r="G26" s="145"/>
      <c r="H26" s="327"/>
      <c r="I26" s="328"/>
      <c r="J26" s="328"/>
      <c r="K26" s="328"/>
      <c r="L26" s="328"/>
      <c r="M26" s="329"/>
      <c r="N26" s="125"/>
      <c r="O26" s="126"/>
    </row>
    <row r="27" spans="1:15" s="46" customFormat="1" ht="18" customHeight="1">
      <c r="A27" s="324"/>
      <c r="B27" s="325"/>
      <c r="C27" s="326"/>
      <c r="D27" s="143"/>
      <c r="E27" s="147"/>
      <c r="F27" s="144"/>
      <c r="G27" s="145"/>
      <c r="H27" s="327"/>
      <c r="I27" s="328"/>
      <c r="J27" s="328"/>
      <c r="K27" s="328"/>
      <c r="L27" s="328"/>
      <c r="M27" s="329"/>
      <c r="N27" s="125"/>
      <c r="O27" s="126"/>
    </row>
    <row r="28" spans="1:15" s="46" customFormat="1" ht="18" customHeight="1">
      <c r="A28" s="324"/>
      <c r="B28" s="325"/>
      <c r="C28" s="326"/>
      <c r="D28" s="143"/>
      <c r="E28" s="147"/>
      <c r="F28" s="144"/>
      <c r="G28" s="145"/>
      <c r="H28" s="327"/>
      <c r="I28" s="328"/>
      <c r="J28" s="328"/>
      <c r="K28" s="328"/>
      <c r="L28" s="328"/>
      <c r="M28" s="329"/>
      <c r="N28" s="125"/>
      <c r="O28" s="126"/>
    </row>
    <row r="29" spans="1:15" s="46" customFormat="1" ht="18" customHeight="1">
      <c r="A29" s="324"/>
      <c r="B29" s="325"/>
      <c r="C29" s="326"/>
      <c r="D29" s="143"/>
      <c r="E29" s="147"/>
      <c r="F29" s="144"/>
      <c r="G29" s="145"/>
      <c r="H29" s="327"/>
      <c r="I29" s="328"/>
      <c r="J29" s="328"/>
      <c r="K29" s="328"/>
      <c r="L29" s="328"/>
      <c r="M29" s="329"/>
      <c r="N29" s="125"/>
      <c r="O29" s="126"/>
    </row>
    <row r="30" spans="1:15" s="46" customFormat="1" ht="18" customHeight="1">
      <c r="A30" s="324"/>
      <c r="B30" s="325"/>
      <c r="C30" s="326"/>
      <c r="D30" s="143"/>
      <c r="E30" s="147"/>
      <c r="F30" s="144"/>
      <c r="G30" s="145"/>
      <c r="H30" s="327"/>
      <c r="I30" s="328"/>
      <c r="J30" s="328"/>
      <c r="K30" s="328"/>
      <c r="L30" s="328"/>
      <c r="M30" s="329"/>
      <c r="N30" s="125"/>
      <c r="O30" s="126"/>
    </row>
    <row r="31" spans="1:15" s="46" customFormat="1" ht="18" customHeight="1">
      <c r="A31" s="324"/>
      <c r="B31" s="325"/>
      <c r="C31" s="326"/>
      <c r="D31" s="143"/>
      <c r="E31" s="147"/>
      <c r="F31" s="144"/>
      <c r="G31" s="145"/>
      <c r="H31" s="327"/>
      <c r="I31" s="328"/>
      <c r="J31" s="328"/>
      <c r="K31" s="328"/>
      <c r="L31" s="328"/>
      <c r="M31" s="329"/>
      <c r="N31" s="125"/>
      <c r="O31" s="126"/>
    </row>
    <row r="32" spans="1:15" s="46" customFormat="1" ht="18" customHeight="1">
      <c r="A32" s="324"/>
      <c r="B32" s="325"/>
      <c r="C32" s="326"/>
      <c r="D32" s="143"/>
      <c r="E32" s="147"/>
      <c r="F32" s="144"/>
      <c r="G32" s="145"/>
      <c r="H32" s="327"/>
      <c r="I32" s="328"/>
      <c r="J32" s="328"/>
      <c r="K32" s="328"/>
      <c r="L32" s="328"/>
      <c r="M32" s="329"/>
      <c r="N32" s="125"/>
      <c r="O32" s="126"/>
    </row>
    <row r="33" spans="1:15" s="46" customFormat="1" ht="18" customHeight="1">
      <c r="A33" s="324"/>
      <c r="B33" s="325"/>
      <c r="C33" s="326"/>
      <c r="D33" s="143"/>
      <c r="E33" s="147"/>
      <c r="F33" s="144"/>
      <c r="G33" s="145"/>
      <c r="H33" s="327"/>
      <c r="I33" s="328"/>
      <c r="J33" s="328"/>
      <c r="K33" s="328"/>
      <c r="L33" s="328"/>
      <c r="M33" s="329"/>
      <c r="N33" s="125"/>
      <c r="O33" s="126"/>
    </row>
    <row r="34" spans="1:15" s="46" customFormat="1" ht="18" customHeight="1">
      <c r="A34" s="324"/>
      <c r="B34" s="325"/>
      <c r="C34" s="326"/>
      <c r="D34" s="143"/>
      <c r="E34" s="147"/>
      <c r="F34" s="144"/>
      <c r="G34" s="145"/>
      <c r="H34" s="327"/>
      <c r="I34" s="328"/>
      <c r="J34" s="328"/>
      <c r="K34" s="328"/>
      <c r="L34" s="328"/>
      <c r="M34" s="329"/>
      <c r="N34" s="125"/>
      <c r="O34" s="126"/>
    </row>
    <row r="35" spans="1:15" s="46" customFormat="1" ht="18" customHeight="1">
      <c r="A35" s="324"/>
      <c r="B35" s="325"/>
      <c r="C35" s="326"/>
      <c r="D35" s="143"/>
      <c r="E35" s="147"/>
      <c r="F35" s="144"/>
      <c r="G35" s="145"/>
      <c r="H35" s="327"/>
      <c r="I35" s="328"/>
      <c r="J35" s="328"/>
      <c r="K35" s="328"/>
      <c r="L35" s="328"/>
      <c r="M35" s="329"/>
      <c r="N35" s="125"/>
      <c r="O35" s="126"/>
    </row>
    <row r="36" spans="1:15" s="46" customFormat="1" ht="18" customHeight="1">
      <c r="A36" s="324"/>
      <c r="B36" s="325"/>
      <c r="C36" s="326"/>
      <c r="D36" s="143"/>
      <c r="E36" s="147"/>
      <c r="F36" s="144"/>
      <c r="G36" s="145"/>
      <c r="H36" s="327"/>
      <c r="I36" s="328"/>
      <c r="J36" s="328"/>
      <c r="K36" s="328"/>
      <c r="L36" s="328"/>
      <c r="M36" s="329"/>
      <c r="N36" s="125"/>
      <c r="O36" s="126"/>
    </row>
    <row r="37" spans="1:17" s="46" customFormat="1" ht="18" customHeight="1">
      <c r="A37" s="324"/>
      <c r="B37" s="325"/>
      <c r="C37" s="326"/>
      <c r="D37" s="143"/>
      <c r="E37" s="147"/>
      <c r="F37" s="144"/>
      <c r="G37" s="145"/>
      <c r="H37" s="327"/>
      <c r="I37" s="328"/>
      <c r="J37" s="328"/>
      <c r="K37" s="328"/>
      <c r="L37" s="328"/>
      <c r="M37" s="329"/>
      <c r="N37" s="125"/>
      <c r="O37" s="126"/>
      <c r="P37" s="47"/>
      <c r="Q37" s="47"/>
    </row>
    <row r="38" spans="1:17" s="46" customFormat="1" ht="18" customHeight="1">
      <c r="A38" s="324"/>
      <c r="B38" s="325"/>
      <c r="C38" s="326"/>
      <c r="D38" s="143"/>
      <c r="E38" s="147"/>
      <c r="F38" s="144"/>
      <c r="G38" s="145"/>
      <c r="H38" s="327"/>
      <c r="I38" s="328"/>
      <c r="J38" s="328"/>
      <c r="K38" s="328"/>
      <c r="L38" s="328"/>
      <c r="M38" s="329"/>
      <c r="N38" s="125"/>
      <c r="O38" s="126"/>
      <c r="P38" s="47"/>
      <c r="Q38" s="47"/>
    </row>
    <row r="39" spans="1:17" ht="12.75">
      <c r="A39" s="48" t="s">
        <v>60</v>
      </c>
      <c r="B39" s="49"/>
      <c r="C39" s="49" t="s">
        <v>82</v>
      </c>
      <c r="D39" s="58"/>
      <c r="E39" s="58"/>
      <c r="F39" s="49"/>
      <c r="G39" s="330" t="s">
        <v>76</v>
      </c>
      <c r="H39" s="331"/>
      <c r="I39" s="331"/>
      <c r="J39" s="331"/>
      <c r="K39" s="331"/>
      <c r="L39" s="331"/>
      <c r="M39" s="331"/>
      <c r="N39" s="331"/>
      <c r="O39" s="332"/>
      <c r="P39" s="50"/>
      <c r="Q39" s="39"/>
    </row>
    <row r="40" spans="1:17" ht="15.75" customHeight="1">
      <c r="A40" s="333"/>
      <c r="B40" s="333"/>
      <c r="C40" s="51"/>
      <c r="H40" s="342" t="s">
        <v>59</v>
      </c>
      <c r="I40" s="343"/>
      <c r="J40" s="343" t="s">
        <v>77</v>
      </c>
      <c r="K40" s="343"/>
      <c r="L40" s="343"/>
      <c r="M40" s="343" t="s">
        <v>7</v>
      </c>
      <c r="N40" s="343"/>
      <c r="O40" s="344"/>
      <c r="P40" s="39"/>
      <c r="Q40" s="39"/>
    </row>
    <row r="41" spans="1:15" ht="19.5" customHeight="1">
      <c r="A41" s="339"/>
      <c r="B41" s="339"/>
      <c r="C41" s="51"/>
      <c r="E41" s="39"/>
      <c r="F41" s="340"/>
      <c r="G41" s="340"/>
      <c r="H41" s="341"/>
      <c r="I41" s="337"/>
      <c r="J41" s="337"/>
      <c r="K41" s="337"/>
      <c r="L41" s="337"/>
      <c r="M41" s="337"/>
      <c r="N41" s="337"/>
      <c r="O41" s="338"/>
    </row>
  </sheetData>
  <mergeCells count="87">
    <mergeCell ref="K7:O7"/>
    <mergeCell ref="H5:K5"/>
    <mergeCell ref="H6:K6"/>
    <mergeCell ref="A2:O2"/>
    <mergeCell ref="L6:O6"/>
    <mergeCell ref="E6:G6"/>
    <mergeCell ref="A1:O1"/>
    <mergeCell ref="A5:B5"/>
    <mergeCell ref="C5:G5"/>
    <mergeCell ref="L5:O5"/>
    <mergeCell ref="C3:G3"/>
    <mergeCell ref="J3:O3"/>
    <mergeCell ref="C4:G4"/>
    <mergeCell ref="J4:O4"/>
    <mergeCell ref="A8:C8"/>
    <mergeCell ref="D8:E8"/>
    <mergeCell ref="H8:M8"/>
    <mergeCell ref="A9:C9"/>
    <mergeCell ref="H9:M9"/>
    <mergeCell ref="A11:C11"/>
    <mergeCell ref="H11:M11"/>
    <mergeCell ref="A10:C10"/>
    <mergeCell ref="H10:M10"/>
    <mergeCell ref="A12:C12"/>
    <mergeCell ref="H12:M12"/>
    <mergeCell ref="A13:C13"/>
    <mergeCell ref="H13:M13"/>
    <mergeCell ref="A14:C14"/>
    <mergeCell ref="H14:M14"/>
    <mergeCell ref="A15:C15"/>
    <mergeCell ref="H15:M15"/>
    <mergeCell ref="A16:C16"/>
    <mergeCell ref="H16:M16"/>
    <mergeCell ref="A17:C17"/>
    <mergeCell ref="H17:M17"/>
    <mergeCell ref="A18:C18"/>
    <mergeCell ref="H18:M18"/>
    <mergeCell ref="A19:C19"/>
    <mergeCell ref="H19:M19"/>
    <mergeCell ref="A20:C20"/>
    <mergeCell ref="H20:M20"/>
    <mergeCell ref="A21:C21"/>
    <mergeCell ref="H21:M21"/>
    <mergeCell ref="A22:C22"/>
    <mergeCell ref="H22:M22"/>
    <mergeCell ref="A23:C23"/>
    <mergeCell ref="H23:M23"/>
    <mergeCell ref="A24:C24"/>
    <mergeCell ref="H24:M24"/>
    <mergeCell ref="A25:C25"/>
    <mergeCell ref="H25:M25"/>
    <mergeCell ref="A26:C26"/>
    <mergeCell ref="H26:M26"/>
    <mergeCell ref="A27:C27"/>
    <mergeCell ref="H27:M27"/>
    <mergeCell ref="A28:C28"/>
    <mergeCell ref="H28:M28"/>
    <mergeCell ref="A29:C29"/>
    <mergeCell ref="H29:M29"/>
    <mergeCell ref="A30:C30"/>
    <mergeCell ref="H30:M30"/>
    <mergeCell ref="A31:C31"/>
    <mergeCell ref="H31:M31"/>
    <mergeCell ref="A32:C32"/>
    <mergeCell ref="H32:M32"/>
    <mergeCell ref="A33:C33"/>
    <mergeCell ref="H33:M33"/>
    <mergeCell ref="A34:C34"/>
    <mergeCell ref="H34:M34"/>
    <mergeCell ref="A35:C35"/>
    <mergeCell ref="H35:M35"/>
    <mergeCell ref="A36:C36"/>
    <mergeCell ref="H36:M36"/>
    <mergeCell ref="A37:C37"/>
    <mergeCell ref="H37:M37"/>
    <mergeCell ref="A38:C38"/>
    <mergeCell ref="H38:M38"/>
    <mergeCell ref="G39:O39"/>
    <mergeCell ref="A40:B40"/>
    <mergeCell ref="H40:I40"/>
    <mergeCell ref="J40:L40"/>
    <mergeCell ref="M40:O40"/>
    <mergeCell ref="M41:O41"/>
    <mergeCell ref="A41:B41"/>
    <mergeCell ref="F41:G41"/>
    <mergeCell ref="H41:I41"/>
    <mergeCell ref="J41:L41"/>
  </mergeCells>
  <printOptions horizontalCentered="1"/>
  <pageMargins left="0.25" right="0.25" top="0.5" bottom="0.43" header="0.3" footer="0.3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0"/>
  <sheetViews>
    <sheetView defaultGridColor="0" colorId="23" workbookViewId="0" topLeftCell="A1">
      <selection activeCell="J3" sqref="J3:O3"/>
    </sheetView>
  </sheetViews>
  <sheetFormatPr defaultColWidth="9.140625" defaultRowHeight="12.75"/>
  <cols>
    <col min="1" max="1" width="6.140625" style="1" customWidth="1"/>
    <col min="2" max="3" width="9.7109375" style="1" customWidth="1"/>
    <col min="4" max="5" width="6.28125" style="1" customWidth="1"/>
    <col min="6" max="6" width="7.8515625" style="1" customWidth="1"/>
    <col min="7" max="7" width="6.7109375" style="1" customWidth="1"/>
    <col min="8" max="10" width="7.28125" style="1" customWidth="1"/>
    <col min="11" max="13" width="6.8515625" style="1" customWidth="1"/>
    <col min="14" max="14" width="4.28125" style="1" customWidth="1"/>
    <col min="15" max="15" width="4.140625" style="1" customWidth="1"/>
    <col min="16" max="16384" width="9.140625" style="1" customWidth="1"/>
  </cols>
  <sheetData>
    <row r="1" spans="1:15" s="39" customFormat="1" ht="18">
      <c r="A1" s="297" t="s">
        <v>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s="39" customFormat="1" ht="27">
      <c r="A2" s="299" t="s">
        <v>83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s="14" customFormat="1" ht="19.5" customHeight="1">
      <c r="A3" s="59" t="s">
        <v>79</v>
      </c>
      <c r="B3" s="60"/>
      <c r="C3" s="293" t="str">
        <f>VLOOKUP(J3,'Company Info'!$A4:$V27,9,FALSE)</f>
        <v>Your Company Name</v>
      </c>
      <c r="D3" s="293"/>
      <c r="E3" s="293"/>
      <c r="F3" s="293"/>
      <c r="G3" s="294"/>
      <c r="H3" s="61" t="s">
        <v>64</v>
      </c>
      <c r="I3" s="60"/>
      <c r="J3" s="293" t="str">
        <f>'Company Info'!A5</f>
        <v>Enter Your Part Number</v>
      </c>
      <c r="K3" s="293"/>
      <c r="L3" s="293"/>
      <c r="M3" s="293"/>
      <c r="N3" s="293"/>
      <c r="O3" s="294"/>
    </row>
    <row r="4" spans="1:15" s="14" customFormat="1" ht="19.5" customHeight="1">
      <c r="A4" s="62" t="s">
        <v>80</v>
      </c>
      <c r="B4" s="63"/>
      <c r="C4" s="302" t="str">
        <f>VLOOKUP(J3,'Company Info'!$A4:$V27,15,FALSE)</f>
        <v>Your Supplier Code</v>
      </c>
      <c r="D4" s="302"/>
      <c r="E4" s="302"/>
      <c r="F4" s="302"/>
      <c r="G4" s="303"/>
      <c r="H4" s="64" t="s">
        <v>65</v>
      </c>
      <c r="I4" s="41"/>
      <c r="J4" s="348" t="str">
        <f>VLOOKUP(J3,'Company Info'!$A4:$V27,3,FALSE)</f>
        <v>Part Description</v>
      </c>
      <c r="K4" s="348"/>
      <c r="L4" s="348"/>
      <c r="M4" s="348"/>
      <c r="N4" s="348"/>
      <c r="O4" s="349"/>
    </row>
    <row r="5" spans="1:15" s="14" customFormat="1" ht="19.5" customHeight="1">
      <c r="A5" s="367" t="s">
        <v>143</v>
      </c>
      <c r="B5" s="368"/>
      <c r="C5" s="368"/>
      <c r="D5" s="368"/>
      <c r="E5" s="368"/>
      <c r="F5" s="368"/>
      <c r="G5" s="369"/>
      <c r="H5" s="64" t="s">
        <v>84</v>
      </c>
      <c r="I5" s="41"/>
      <c r="J5" s="41"/>
      <c r="K5" s="348" t="str">
        <f>VLOOKUP(J3,'Company Info'!$A4:$V27,5,FALSE)</f>
        <v>Enter Rev Level</v>
      </c>
      <c r="L5" s="348"/>
      <c r="M5" s="348"/>
      <c r="N5" s="348"/>
      <c r="O5" s="349"/>
    </row>
    <row r="6" spans="1:15" s="14" customFormat="1" ht="19.5" customHeight="1">
      <c r="A6" s="370" t="str">
        <f>VLOOKUP(J3,'Company Info'!$A4:$V27,22,FALSE)</f>
        <v>Lab/Insp Facility Used</v>
      </c>
      <c r="B6" s="371"/>
      <c r="C6" s="371"/>
      <c r="D6" s="371"/>
      <c r="E6" s="371"/>
      <c r="F6" s="371"/>
      <c r="G6" s="372"/>
      <c r="H6" s="64" t="s">
        <v>68</v>
      </c>
      <c r="I6" s="41"/>
      <c r="J6" s="41"/>
      <c r="K6" s="348"/>
      <c r="L6" s="376"/>
      <c r="M6" s="376"/>
      <c r="N6" s="376"/>
      <c r="O6" s="355"/>
    </row>
    <row r="7" spans="1:15" s="14" customFormat="1" ht="19.5" customHeight="1">
      <c r="A7" s="373"/>
      <c r="B7" s="374"/>
      <c r="C7" s="374"/>
      <c r="D7" s="374"/>
      <c r="E7" s="374"/>
      <c r="F7" s="374"/>
      <c r="G7" s="375"/>
      <c r="H7" s="377"/>
      <c r="I7" s="378"/>
      <c r="J7" s="378"/>
      <c r="K7" s="378"/>
      <c r="L7" s="378"/>
      <c r="M7" s="378"/>
      <c r="N7" s="378"/>
      <c r="O7" s="379"/>
    </row>
    <row r="8" spans="1:15" ht="24" customHeight="1">
      <c r="A8" s="65" t="s">
        <v>85</v>
      </c>
      <c r="B8" s="181" t="s">
        <v>86</v>
      </c>
      <c r="C8" s="362"/>
      <c r="D8" s="363" t="s">
        <v>87</v>
      </c>
      <c r="E8" s="363"/>
      <c r="F8" s="65" t="s">
        <v>70</v>
      </c>
      <c r="G8" s="65" t="s">
        <v>71</v>
      </c>
      <c r="H8" s="364" t="s">
        <v>144</v>
      </c>
      <c r="I8" s="365"/>
      <c r="J8" s="365"/>
      <c r="K8" s="365"/>
      <c r="L8" s="365"/>
      <c r="M8" s="366"/>
      <c r="N8" s="67" t="s">
        <v>73</v>
      </c>
      <c r="O8" s="66" t="s">
        <v>74</v>
      </c>
    </row>
    <row r="9" spans="1:15" s="71" customFormat="1" ht="18" customHeight="1">
      <c r="A9" s="68"/>
      <c r="B9" s="141"/>
      <c r="C9" s="142"/>
      <c r="D9" s="143"/>
      <c r="E9" s="142"/>
      <c r="F9" s="144"/>
      <c r="G9" s="145"/>
      <c r="H9" s="141"/>
      <c r="I9" s="146"/>
      <c r="J9" s="146"/>
      <c r="K9" s="146"/>
      <c r="L9" s="146"/>
      <c r="M9" s="142"/>
      <c r="N9" s="69" t="str">
        <f aca="true" t="shared" si="0" ref="N9:N37">IF(C9="basic","X",IF(MAX(H9:M9)&gt;(B9+E9),"",IF(MIN(H9:M9)&lt;(B9+D9),"","X")))</f>
        <v>X</v>
      </c>
      <c r="O9" s="70">
        <f aca="true" t="shared" si="1" ref="O9:O37">IF(C9="basic","",IF(MAX(H9:M9)&gt;(B9+E9),"X",IF(MIN(H9:M9)&lt;(B9+D9),"X","")))</f>
      </c>
    </row>
    <row r="10" spans="1:15" s="71" customFormat="1" ht="18" customHeight="1">
      <c r="A10" s="72"/>
      <c r="B10" s="141"/>
      <c r="C10" s="142"/>
      <c r="D10" s="143"/>
      <c r="E10" s="147"/>
      <c r="F10" s="144"/>
      <c r="G10" s="145"/>
      <c r="H10" s="141"/>
      <c r="I10" s="146"/>
      <c r="J10" s="146"/>
      <c r="K10" s="146"/>
      <c r="L10" s="146"/>
      <c r="M10" s="142"/>
      <c r="N10" s="69" t="str">
        <f t="shared" si="0"/>
        <v>X</v>
      </c>
      <c r="O10" s="70">
        <f t="shared" si="1"/>
      </c>
    </row>
    <row r="11" spans="1:15" s="71" customFormat="1" ht="18" customHeight="1">
      <c r="A11" s="72"/>
      <c r="B11" s="141"/>
      <c r="C11" s="142"/>
      <c r="D11" s="143"/>
      <c r="E11" s="147"/>
      <c r="F11" s="144"/>
      <c r="G11" s="145"/>
      <c r="H11" s="141"/>
      <c r="I11" s="146"/>
      <c r="J11" s="146"/>
      <c r="K11" s="146"/>
      <c r="L11" s="146"/>
      <c r="M11" s="142"/>
      <c r="N11" s="69" t="str">
        <f t="shared" si="0"/>
        <v>X</v>
      </c>
      <c r="O11" s="70">
        <f t="shared" si="1"/>
      </c>
    </row>
    <row r="12" spans="1:15" s="71" customFormat="1" ht="18" customHeight="1">
      <c r="A12" s="72"/>
      <c r="B12" s="141"/>
      <c r="C12" s="142"/>
      <c r="D12" s="143"/>
      <c r="E12" s="147"/>
      <c r="F12" s="144"/>
      <c r="G12" s="145"/>
      <c r="H12" s="141"/>
      <c r="I12" s="146"/>
      <c r="J12" s="146"/>
      <c r="K12" s="146"/>
      <c r="L12" s="146"/>
      <c r="M12" s="142"/>
      <c r="N12" s="69" t="str">
        <f t="shared" si="0"/>
        <v>X</v>
      </c>
      <c r="O12" s="70">
        <f t="shared" si="1"/>
      </c>
    </row>
    <row r="13" spans="1:15" s="71" customFormat="1" ht="18" customHeight="1">
      <c r="A13" s="72"/>
      <c r="B13" s="141"/>
      <c r="C13" s="142"/>
      <c r="D13" s="143"/>
      <c r="E13" s="147"/>
      <c r="F13" s="144"/>
      <c r="G13" s="145"/>
      <c r="H13" s="141"/>
      <c r="I13" s="146"/>
      <c r="J13" s="146"/>
      <c r="K13" s="146"/>
      <c r="L13" s="146"/>
      <c r="M13" s="142"/>
      <c r="N13" s="69" t="str">
        <f t="shared" si="0"/>
        <v>X</v>
      </c>
      <c r="O13" s="70">
        <f t="shared" si="1"/>
      </c>
    </row>
    <row r="14" spans="1:15" s="71" customFormat="1" ht="18" customHeight="1">
      <c r="A14" s="72"/>
      <c r="B14" s="141"/>
      <c r="C14" s="142"/>
      <c r="D14" s="143"/>
      <c r="E14" s="147"/>
      <c r="F14" s="144"/>
      <c r="G14" s="145"/>
      <c r="H14" s="141"/>
      <c r="I14" s="146"/>
      <c r="J14" s="146"/>
      <c r="K14" s="146"/>
      <c r="L14" s="146"/>
      <c r="M14" s="142"/>
      <c r="N14" s="69" t="str">
        <f t="shared" si="0"/>
        <v>X</v>
      </c>
      <c r="O14" s="70">
        <f t="shared" si="1"/>
      </c>
    </row>
    <row r="15" spans="1:15" s="71" customFormat="1" ht="18" customHeight="1">
      <c r="A15" s="72"/>
      <c r="B15" s="141"/>
      <c r="C15" s="142"/>
      <c r="D15" s="143"/>
      <c r="E15" s="147"/>
      <c r="F15" s="144"/>
      <c r="G15" s="145"/>
      <c r="H15" s="141"/>
      <c r="I15" s="146"/>
      <c r="J15" s="146"/>
      <c r="K15" s="146"/>
      <c r="L15" s="146"/>
      <c r="M15" s="142"/>
      <c r="N15" s="69" t="str">
        <f t="shared" si="0"/>
        <v>X</v>
      </c>
      <c r="O15" s="70">
        <f t="shared" si="1"/>
      </c>
    </row>
    <row r="16" spans="1:15" s="71" customFormat="1" ht="18" customHeight="1">
      <c r="A16" s="72"/>
      <c r="B16" s="141"/>
      <c r="C16" s="142"/>
      <c r="D16" s="143"/>
      <c r="E16" s="147"/>
      <c r="F16" s="144"/>
      <c r="G16" s="145"/>
      <c r="H16" s="141"/>
      <c r="I16" s="146"/>
      <c r="J16" s="146"/>
      <c r="K16" s="146"/>
      <c r="L16" s="146"/>
      <c r="M16" s="142"/>
      <c r="N16" s="69" t="str">
        <f t="shared" si="0"/>
        <v>X</v>
      </c>
      <c r="O16" s="70">
        <f t="shared" si="1"/>
      </c>
    </row>
    <row r="17" spans="1:15" s="71" customFormat="1" ht="18" customHeight="1">
      <c r="A17" s="72"/>
      <c r="B17" s="141"/>
      <c r="C17" s="142"/>
      <c r="D17" s="143"/>
      <c r="E17" s="147"/>
      <c r="F17" s="144"/>
      <c r="G17" s="145"/>
      <c r="H17" s="141"/>
      <c r="I17" s="146"/>
      <c r="J17" s="146"/>
      <c r="K17" s="146"/>
      <c r="L17" s="146"/>
      <c r="M17" s="142"/>
      <c r="N17" s="69" t="str">
        <f t="shared" si="0"/>
        <v>X</v>
      </c>
      <c r="O17" s="70">
        <f t="shared" si="1"/>
      </c>
    </row>
    <row r="18" spans="1:15" s="71" customFormat="1" ht="18" customHeight="1">
      <c r="A18" s="72"/>
      <c r="B18" s="141"/>
      <c r="C18" s="142"/>
      <c r="D18" s="143"/>
      <c r="E18" s="147"/>
      <c r="F18" s="144"/>
      <c r="G18" s="145"/>
      <c r="H18" s="141"/>
      <c r="I18" s="146"/>
      <c r="J18" s="146"/>
      <c r="K18" s="146"/>
      <c r="L18" s="146"/>
      <c r="M18" s="142"/>
      <c r="N18" s="69" t="str">
        <f t="shared" si="0"/>
        <v>X</v>
      </c>
      <c r="O18" s="70">
        <f t="shared" si="1"/>
      </c>
    </row>
    <row r="19" spans="1:15" s="71" customFormat="1" ht="18" customHeight="1">
      <c r="A19" s="72"/>
      <c r="B19" s="141"/>
      <c r="C19" s="142"/>
      <c r="D19" s="143"/>
      <c r="E19" s="147"/>
      <c r="F19" s="144"/>
      <c r="G19" s="145"/>
      <c r="H19" s="141"/>
      <c r="I19" s="146"/>
      <c r="J19" s="146"/>
      <c r="K19" s="146"/>
      <c r="L19" s="146"/>
      <c r="M19" s="142"/>
      <c r="N19" s="69" t="str">
        <f t="shared" si="0"/>
        <v>X</v>
      </c>
      <c r="O19" s="70">
        <f t="shared" si="1"/>
      </c>
    </row>
    <row r="20" spans="1:15" s="71" customFormat="1" ht="18" customHeight="1">
      <c r="A20" s="72"/>
      <c r="B20" s="141"/>
      <c r="C20" s="142"/>
      <c r="D20" s="143"/>
      <c r="E20" s="147"/>
      <c r="F20" s="144"/>
      <c r="G20" s="145"/>
      <c r="H20" s="141"/>
      <c r="I20" s="146"/>
      <c r="J20" s="146"/>
      <c r="K20" s="146"/>
      <c r="L20" s="146"/>
      <c r="M20" s="142"/>
      <c r="N20" s="69" t="str">
        <f t="shared" si="0"/>
        <v>X</v>
      </c>
      <c r="O20" s="70">
        <f t="shared" si="1"/>
      </c>
    </row>
    <row r="21" spans="1:15" s="71" customFormat="1" ht="18" customHeight="1">
      <c r="A21" s="72"/>
      <c r="B21" s="141"/>
      <c r="C21" s="142"/>
      <c r="D21" s="143"/>
      <c r="E21" s="147"/>
      <c r="F21" s="144"/>
      <c r="G21" s="145"/>
      <c r="H21" s="141"/>
      <c r="I21" s="146"/>
      <c r="J21" s="146"/>
      <c r="K21" s="146"/>
      <c r="L21" s="146"/>
      <c r="M21" s="142"/>
      <c r="N21" s="69" t="str">
        <f t="shared" si="0"/>
        <v>X</v>
      </c>
      <c r="O21" s="70">
        <f t="shared" si="1"/>
      </c>
    </row>
    <row r="22" spans="1:15" s="71" customFormat="1" ht="18" customHeight="1">
      <c r="A22" s="72"/>
      <c r="B22" s="141"/>
      <c r="C22" s="142"/>
      <c r="D22" s="143"/>
      <c r="E22" s="147"/>
      <c r="F22" s="144"/>
      <c r="G22" s="145"/>
      <c r="H22" s="141"/>
      <c r="I22" s="146"/>
      <c r="J22" s="146"/>
      <c r="K22" s="146"/>
      <c r="L22" s="146"/>
      <c r="M22" s="142"/>
      <c r="N22" s="69" t="str">
        <f t="shared" si="0"/>
        <v>X</v>
      </c>
      <c r="O22" s="70">
        <f t="shared" si="1"/>
      </c>
    </row>
    <row r="23" spans="1:15" s="71" customFormat="1" ht="18" customHeight="1">
      <c r="A23" s="72"/>
      <c r="B23" s="141"/>
      <c r="C23" s="142"/>
      <c r="D23" s="143"/>
      <c r="E23" s="147"/>
      <c r="F23" s="144"/>
      <c r="G23" s="145"/>
      <c r="H23" s="141"/>
      <c r="I23" s="146"/>
      <c r="J23" s="146"/>
      <c r="K23" s="146"/>
      <c r="L23" s="146"/>
      <c r="M23" s="142"/>
      <c r="N23" s="69" t="str">
        <f t="shared" si="0"/>
        <v>X</v>
      </c>
      <c r="O23" s="70">
        <f t="shared" si="1"/>
      </c>
    </row>
    <row r="24" spans="1:15" s="71" customFormat="1" ht="18" customHeight="1">
      <c r="A24" s="72"/>
      <c r="B24" s="141"/>
      <c r="C24" s="142"/>
      <c r="D24" s="143"/>
      <c r="E24" s="147"/>
      <c r="F24" s="144"/>
      <c r="G24" s="145"/>
      <c r="H24" s="141"/>
      <c r="I24" s="146"/>
      <c r="J24" s="146"/>
      <c r="K24" s="146"/>
      <c r="L24" s="146"/>
      <c r="M24" s="142"/>
      <c r="N24" s="69" t="str">
        <f t="shared" si="0"/>
        <v>X</v>
      </c>
      <c r="O24" s="70">
        <f t="shared" si="1"/>
      </c>
    </row>
    <row r="25" spans="1:15" s="71" customFormat="1" ht="18" customHeight="1">
      <c r="A25" s="72"/>
      <c r="B25" s="141"/>
      <c r="C25" s="142"/>
      <c r="D25" s="143"/>
      <c r="E25" s="147"/>
      <c r="F25" s="144"/>
      <c r="G25" s="145"/>
      <c r="H25" s="141"/>
      <c r="I25" s="146"/>
      <c r="J25" s="146"/>
      <c r="K25" s="146"/>
      <c r="L25" s="146"/>
      <c r="M25" s="142"/>
      <c r="N25" s="69" t="str">
        <f t="shared" si="0"/>
        <v>X</v>
      </c>
      <c r="O25" s="70">
        <f t="shared" si="1"/>
      </c>
    </row>
    <row r="26" spans="1:15" s="71" customFormat="1" ht="18" customHeight="1">
      <c r="A26" s="72"/>
      <c r="B26" s="141"/>
      <c r="C26" s="142"/>
      <c r="D26" s="143"/>
      <c r="E26" s="147"/>
      <c r="F26" s="144"/>
      <c r="G26" s="145"/>
      <c r="H26" s="141"/>
      <c r="I26" s="146"/>
      <c r="J26" s="146"/>
      <c r="K26" s="146"/>
      <c r="L26" s="146"/>
      <c r="M26" s="142"/>
      <c r="N26" s="69" t="str">
        <f t="shared" si="0"/>
        <v>X</v>
      </c>
      <c r="O26" s="70">
        <f t="shared" si="1"/>
      </c>
    </row>
    <row r="27" spans="1:15" s="71" customFormat="1" ht="18" customHeight="1">
      <c r="A27" s="72"/>
      <c r="B27" s="141"/>
      <c r="C27" s="142"/>
      <c r="D27" s="143"/>
      <c r="E27" s="147"/>
      <c r="F27" s="144"/>
      <c r="G27" s="145"/>
      <c r="H27" s="141"/>
      <c r="I27" s="146"/>
      <c r="J27" s="146"/>
      <c r="K27" s="146"/>
      <c r="L27" s="146"/>
      <c r="M27" s="142"/>
      <c r="N27" s="69" t="str">
        <f t="shared" si="0"/>
        <v>X</v>
      </c>
      <c r="O27" s="70">
        <f t="shared" si="1"/>
      </c>
    </row>
    <row r="28" spans="1:15" s="71" customFormat="1" ht="18" customHeight="1">
      <c r="A28" s="72"/>
      <c r="B28" s="141"/>
      <c r="C28" s="142"/>
      <c r="D28" s="143"/>
      <c r="E28" s="147"/>
      <c r="F28" s="144"/>
      <c r="G28" s="145"/>
      <c r="H28" s="141"/>
      <c r="I28" s="146"/>
      <c r="J28" s="146"/>
      <c r="K28" s="146"/>
      <c r="L28" s="146"/>
      <c r="M28" s="142"/>
      <c r="N28" s="69" t="str">
        <f t="shared" si="0"/>
        <v>X</v>
      </c>
      <c r="O28" s="70">
        <f t="shared" si="1"/>
      </c>
    </row>
    <row r="29" spans="1:15" s="71" customFormat="1" ht="18" customHeight="1">
      <c r="A29" s="72"/>
      <c r="B29" s="141"/>
      <c r="C29" s="142"/>
      <c r="D29" s="143"/>
      <c r="E29" s="147"/>
      <c r="F29" s="144"/>
      <c r="G29" s="145"/>
      <c r="H29" s="141"/>
      <c r="I29" s="146"/>
      <c r="J29" s="146"/>
      <c r="K29" s="146"/>
      <c r="L29" s="146"/>
      <c r="M29" s="142"/>
      <c r="N29" s="69" t="str">
        <f t="shared" si="0"/>
        <v>X</v>
      </c>
      <c r="O29" s="70">
        <f t="shared" si="1"/>
      </c>
    </row>
    <row r="30" spans="1:15" s="71" customFormat="1" ht="18" customHeight="1">
      <c r="A30" s="72"/>
      <c r="B30" s="141"/>
      <c r="C30" s="142"/>
      <c r="D30" s="143"/>
      <c r="E30" s="147"/>
      <c r="F30" s="144"/>
      <c r="G30" s="145"/>
      <c r="H30" s="141"/>
      <c r="I30" s="146"/>
      <c r="J30" s="146"/>
      <c r="K30" s="146"/>
      <c r="L30" s="146"/>
      <c r="M30" s="142"/>
      <c r="N30" s="69" t="str">
        <f t="shared" si="0"/>
        <v>X</v>
      </c>
      <c r="O30" s="70">
        <f t="shared" si="1"/>
      </c>
    </row>
    <row r="31" spans="1:15" s="71" customFormat="1" ht="18" customHeight="1">
      <c r="A31" s="72"/>
      <c r="B31" s="141"/>
      <c r="C31" s="142"/>
      <c r="D31" s="143"/>
      <c r="E31" s="147"/>
      <c r="F31" s="144"/>
      <c r="G31" s="145"/>
      <c r="H31" s="141"/>
      <c r="I31" s="146"/>
      <c r="J31" s="146"/>
      <c r="K31" s="146"/>
      <c r="L31" s="146"/>
      <c r="M31" s="142"/>
      <c r="N31" s="69" t="str">
        <f t="shared" si="0"/>
        <v>X</v>
      </c>
      <c r="O31" s="70">
        <f t="shared" si="1"/>
      </c>
    </row>
    <row r="32" spans="1:15" s="71" customFormat="1" ht="18" customHeight="1">
      <c r="A32" s="72"/>
      <c r="B32" s="141"/>
      <c r="C32" s="142"/>
      <c r="D32" s="143"/>
      <c r="E32" s="147"/>
      <c r="F32" s="144"/>
      <c r="G32" s="145"/>
      <c r="H32" s="141"/>
      <c r="I32" s="146"/>
      <c r="J32" s="146"/>
      <c r="K32" s="146"/>
      <c r="L32" s="146"/>
      <c r="M32" s="142"/>
      <c r="N32" s="69" t="str">
        <f t="shared" si="0"/>
        <v>X</v>
      </c>
      <c r="O32" s="70">
        <f t="shared" si="1"/>
      </c>
    </row>
    <row r="33" spans="1:15" s="71" customFormat="1" ht="18" customHeight="1">
      <c r="A33" s="72"/>
      <c r="B33" s="141"/>
      <c r="C33" s="142"/>
      <c r="D33" s="143"/>
      <c r="E33" s="147"/>
      <c r="F33" s="144"/>
      <c r="G33" s="145"/>
      <c r="H33" s="141"/>
      <c r="I33" s="146"/>
      <c r="J33" s="146"/>
      <c r="K33" s="146"/>
      <c r="L33" s="146"/>
      <c r="M33" s="142"/>
      <c r="N33" s="69" t="str">
        <f t="shared" si="0"/>
        <v>X</v>
      </c>
      <c r="O33" s="70">
        <f t="shared" si="1"/>
      </c>
    </row>
    <row r="34" spans="1:15" s="71" customFormat="1" ht="18" customHeight="1">
      <c r="A34" s="72"/>
      <c r="B34" s="141"/>
      <c r="C34" s="142"/>
      <c r="D34" s="143"/>
      <c r="E34" s="147"/>
      <c r="F34" s="144"/>
      <c r="G34" s="145"/>
      <c r="H34" s="141"/>
      <c r="I34" s="146"/>
      <c r="J34" s="146"/>
      <c r="K34" s="146"/>
      <c r="L34" s="146"/>
      <c r="M34" s="142"/>
      <c r="N34" s="69" t="str">
        <f t="shared" si="0"/>
        <v>X</v>
      </c>
      <c r="O34" s="70">
        <f t="shared" si="1"/>
      </c>
    </row>
    <row r="35" spans="1:15" s="71" customFormat="1" ht="18" customHeight="1">
      <c r="A35" s="72"/>
      <c r="B35" s="141"/>
      <c r="C35" s="142"/>
      <c r="D35" s="143"/>
      <c r="E35" s="147"/>
      <c r="F35" s="144"/>
      <c r="G35" s="145"/>
      <c r="H35" s="141"/>
      <c r="I35" s="146"/>
      <c r="J35" s="146"/>
      <c r="K35" s="146"/>
      <c r="L35" s="146"/>
      <c r="M35" s="142"/>
      <c r="N35" s="69" t="str">
        <f t="shared" si="0"/>
        <v>X</v>
      </c>
      <c r="O35" s="70">
        <f t="shared" si="1"/>
      </c>
    </row>
    <row r="36" spans="1:16" s="71" customFormat="1" ht="18" customHeight="1">
      <c r="A36" s="72"/>
      <c r="B36" s="141"/>
      <c r="C36" s="142"/>
      <c r="D36" s="143"/>
      <c r="E36" s="147"/>
      <c r="F36" s="144"/>
      <c r="G36" s="145"/>
      <c r="H36" s="141"/>
      <c r="I36" s="146"/>
      <c r="J36" s="146"/>
      <c r="K36" s="146"/>
      <c r="L36" s="146"/>
      <c r="M36" s="142"/>
      <c r="N36" s="69" t="str">
        <f t="shared" si="0"/>
        <v>X</v>
      </c>
      <c r="O36" s="70">
        <f t="shared" si="1"/>
      </c>
      <c r="P36" s="73"/>
    </row>
    <row r="37" spans="1:16" s="71" customFormat="1" ht="18" customHeight="1">
      <c r="A37" s="72"/>
      <c r="B37" s="141"/>
      <c r="C37" s="142"/>
      <c r="D37" s="143"/>
      <c r="E37" s="147"/>
      <c r="F37" s="144"/>
      <c r="G37" s="145"/>
      <c r="H37" s="141"/>
      <c r="I37" s="146"/>
      <c r="J37" s="146"/>
      <c r="K37" s="146"/>
      <c r="L37" s="146"/>
      <c r="M37" s="142"/>
      <c r="N37" s="69" t="str">
        <f t="shared" si="0"/>
        <v>X</v>
      </c>
      <c r="O37" s="70">
        <f t="shared" si="1"/>
      </c>
      <c r="P37" s="73"/>
    </row>
    <row r="38" spans="1:16" ht="12.75">
      <c r="A38" s="48" t="s">
        <v>60</v>
      </c>
      <c r="B38" s="49"/>
      <c r="C38" s="49" t="s">
        <v>88</v>
      </c>
      <c r="D38" s="50"/>
      <c r="E38" s="50"/>
      <c r="G38" s="356" t="s">
        <v>76</v>
      </c>
      <c r="H38" s="357"/>
      <c r="I38" s="357"/>
      <c r="J38" s="357"/>
      <c r="K38" s="357"/>
      <c r="L38" s="357"/>
      <c r="M38" s="357"/>
      <c r="N38" s="357"/>
      <c r="O38" s="358"/>
      <c r="P38" s="50"/>
    </row>
    <row r="39" spans="1:16" ht="15.75" customHeight="1">
      <c r="A39" s="333"/>
      <c r="B39" s="333"/>
      <c r="C39" s="51"/>
      <c r="H39" s="359" t="s">
        <v>59</v>
      </c>
      <c r="I39" s="360"/>
      <c r="J39" s="360" t="s">
        <v>77</v>
      </c>
      <c r="K39" s="360"/>
      <c r="L39" s="360"/>
      <c r="M39" s="360" t="s">
        <v>7</v>
      </c>
      <c r="N39" s="360"/>
      <c r="O39" s="361"/>
      <c r="P39" s="39"/>
    </row>
    <row r="40" spans="1:15" ht="19.5" customHeight="1">
      <c r="A40" s="339"/>
      <c r="B40" s="339"/>
      <c r="C40" s="51"/>
      <c r="E40" s="39"/>
      <c r="F40" s="340"/>
      <c r="G40" s="340"/>
      <c r="H40" s="341"/>
      <c r="I40" s="337"/>
      <c r="J40" s="337"/>
      <c r="K40" s="337"/>
      <c r="L40" s="337"/>
      <c r="M40" s="337"/>
      <c r="N40" s="337"/>
      <c r="O40" s="338"/>
    </row>
  </sheetData>
  <mergeCells count="24">
    <mergeCell ref="B8:C8"/>
    <mergeCell ref="D8:E8"/>
    <mergeCell ref="H8:M8"/>
    <mergeCell ref="C4:G4"/>
    <mergeCell ref="J4:O4"/>
    <mergeCell ref="A5:G5"/>
    <mergeCell ref="A6:G7"/>
    <mergeCell ref="K5:O5"/>
    <mergeCell ref="K6:O6"/>
    <mergeCell ref="H7:O7"/>
    <mergeCell ref="A1:O1"/>
    <mergeCell ref="A2:O2"/>
    <mergeCell ref="C3:G3"/>
    <mergeCell ref="J3:O3"/>
    <mergeCell ref="G38:O38"/>
    <mergeCell ref="A39:B39"/>
    <mergeCell ref="H39:I39"/>
    <mergeCell ref="J39:L39"/>
    <mergeCell ref="M39:O39"/>
    <mergeCell ref="M40:O40"/>
    <mergeCell ref="A40:B40"/>
    <mergeCell ref="F40:G40"/>
    <mergeCell ref="H40:I40"/>
    <mergeCell ref="J40:L40"/>
  </mergeCells>
  <printOptions/>
  <pageMargins left="0.39" right="0.2" top="0.56" bottom="0.5" header="0.35" footer="0.27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52"/>
  <sheetViews>
    <sheetView showGridLines="0" defaultGridColor="0" zoomScaleSheetLayoutView="100" colorId="23" workbookViewId="0" topLeftCell="A1">
      <selection activeCell="N4" sqref="N4:Q4"/>
    </sheetView>
  </sheetViews>
  <sheetFormatPr defaultColWidth="9.140625" defaultRowHeight="12.75"/>
  <cols>
    <col min="1" max="1" width="5.28125" style="74" customWidth="1"/>
    <col min="2" max="5" width="5.7109375" style="74" customWidth="1"/>
    <col min="6" max="6" width="5.421875" style="74" customWidth="1"/>
    <col min="7" max="10" width="5.7109375" style="74" customWidth="1"/>
    <col min="11" max="11" width="5.28125" style="74" customWidth="1"/>
    <col min="12" max="14" width="5.7109375" style="74" customWidth="1"/>
    <col min="15" max="15" width="4.7109375" style="74" customWidth="1"/>
    <col min="16" max="16" width="1.7109375" style="74" customWidth="1"/>
    <col min="17" max="17" width="6.421875" style="74" customWidth="1"/>
    <col min="18" max="19" width="4.7109375" style="74" customWidth="1"/>
    <col min="20" max="16384" width="9.140625" style="74" customWidth="1"/>
  </cols>
  <sheetData>
    <row r="1" spans="1:19" ht="27.75" thickBot="1">
      <c r="A1" s="402" t="s">
        <v>139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</row>
    <row r="2" spans="1:19" s="75" customFormat="1" ht="18" customHeight="1">
      <c r="A2" s="380" t="s">
        <v>89</v>
      </c>
      <c r="B2" s="381"/>
      <c r="C2" s="422" t="str">
        <f>VLOOKUP(N3,'Company Info'!$A4:$U27,3,FALSE)</f>
        <v>Part Description</v>
      </c>
      <c r="D2" s="422"/>
      <c r="E2" s="422"/>
      <c r="F2" s="422"/>
      <c r="G2" s="422"/>
      <c r="H2" s="422"/>
      <c r="I2" s="422"/>
      <c r="J2" s="422"/>
      <c r="K2" s="412" t="s">
        <v>90</v>
      </c>
      <c r="L2" s="413"/>
      <c r="M2" s="413"/>
      <c r="N2" s="410" t="str">
        <f>VLOOKUP(N3,'Company Info'!$A4:$U27,2,FALSE)</f>
        <v>Enter Customer Part # </v>
      </c>
      <c r="O2" s="410"/>
      <c r="P2" s="410"/>
      <c r="Q2" s="410"/>
      <c r="R2" s="410"/>
      <c r="S2" s="411"/>
    </row>
    <row r="3" spans="1:19" s="75" customFormat="1" ht="18" customHeight="1">
      <c r="A3" s="401" t="s">
        <v>91</v>
      </c>
      <c r="B3" s="353"/>
      <c r="C3" s="353"/>
      <c r="D3" s="353"/>
      <c r="E3" s="388" t="str">
        <f>VLOOKUP(N3,'Company Info'!$A4:$U27,4,FALSE)</f>
        <v>Drg Number</v>
      </c>
      <c r="F3" s="388"/>
      <c r="G3" s="388"/>
      <c r="H3" s="388"/>
      <c r="I3" s="388"/>
      <c r="J3" s="388"/>
      <c r="K3" s="393" t="s">
        <v>182</v>
      </c>
      <c r="L3" s="393"/>
      <c r="M3" s="393"/>
      <c r="N3" s="414" t="str">
        <f>'Company Info'!A5</f>
        <v>Enter Your Part Number</v>
      </c>
      <c r="O3" s="414"/>
      <c r="P3" s="414"/>
      <c r="Q3" s="414"/>
      <c r="R3" s="414"/>
      <c r="S3" s="415"/>
    </row>
    <row r="4" spans="1:19" s="75" customFormat="1" ht="18" customHeight="1">
      <c r="A4" s="401" t="s">
        <v>92</v>
      </c>
      <c r="B4" s="353"/>
      <c r="C4" s="353"/>
      <c r="D4" s="353"/>
      <c r="E4" s="400" t="str">
        <f>VLOOKUP(N3,'Company Info'!$A4:$U27,5,FALSE)</f>
        <v>Enter Rev Level</v>
      </c>
      <c r="F4" s="400"/>
      <c r="G4" s="400"/>
      <c r="H4" s="400"/>
      <c r="I4" s="400"/>
      <c r="J4" s="400"/>
      <c r="K4" s="408"/>
      <c r="L4" s="408"/>
      <c r="M4" s="106" t="s">
        <v>93</v>
      </c>
      <c r="N4" s="400" t="str">
        <f>VLOOKUP(N3,'Company Info'!$A4:$U27,6,FALSE)</f>
        <v>Enter Rev Date</v>
      </c>
      <c r="O4" s="407"/>
      <c r="P4" s="407"/>
      <c r="Q4" s="407"/>
      <c r="R4" s="403"/>
      <c r="S4" s="404"/>
    </row>
    <row r="5" spans="1:19" s="75" customFormat="1" ht="18" customHeight="1">
      <c r="A5" s="401" t="s">
        <v>94</v>
      </c>
      <c r="B5" s="353"/>
      <c r="C5" s="353"/>
      <c r="D5" s="353"/>
      <c r="E5" s="418"/>
      <c r="F5" s="408"/>
      <c r="G5" s="408"/>
      <c r="H5" s="408"/>
      <c r="I5" s="408"/>
      <c r="J5" s="408"/>
      <c r="K5" s="408"/>
      <c r="L5" s="408"/>
      <c r="M5" s="106" t="s">
        <v>93</v>
      </c>
      <c r="N5" s="388"/>
      <c r="O5" s="408"/>
      <c r="P5" s="408"/>
      <c r="Q5" s="408"/>
      <c r="R5" s="403"/>
      <c r="S5" s="404"/>
    </row>
    <row r="6" spans="1:19" s="79" customFormat="1" ht="18" customHeight="1">
      <c r="A6" s="409" t="s">
        <v>95</v>
      </c>
      <c r="B6" s="353"/>
      <c r="C6" s="353"/>
      <c r="D6" s="353"/>
      <c r="E6" s="353"/>
      <c r="F6" s="98"/>
      <c r="G6" s="98"/>
      <c r="H6" s="98"/>
      <c r="I6" s="393" t="s">
        <v>96</v>
      </c>
      <c r="J6" s="393"/>
      <c r="K6" s="393"/>
      <c r="L6" s="395"/>
      <c r="M6" s="395"/>
      <c r="N6" s="395"/>
      <c r="O6" s="395"/>
      <c r="P6" s="419" t="s">
        <v>192</v>
      </c>
      <c r="Q6" s="354"/>
      <c r="R6" s="405"/>
      <c r="S6" s="406"/>
    </row>
    <row r="7" spans="1:19" s="75" customFormat="1" ht="18" customHeight="1">
      <c r="A7" s="401" t="s">
        <v>97</v>
      </c>
      <c r="B7" s="353"/>
      <c r="C7" s="353"/>
      <c r="D7" s="395"/>
      <c r="E7" s="396"/>
      <c r="F7" s="396"/>
      <c r="G7" s="428" t="s">
        <v>98</v>
      </c>
      <c r="H7" s="428"/>
      <c r="I7" s="428"/>
      <c r="J7" s="428"/>
      <c r="K7" s="428"/>
      <c r="L7" s="388"/>
      <c r="M7" s="421"/>
      <c r="N7" s="421"/>
      <c r="O7" s="421"/>
      <c r="P7" s="393" t="s">
        <v>93</v>
      </c>
      <c r="Q7" s="420"/>
      <c r="R7" s="416"/>
      <c r="S7" s="417"/>
    </row>
    <row r="8" spans="1:19" ht="16.5" customHeight="1">
      <c r="A8" s="397" t="s">
        <v>132</v>
      </c>
      <c r="B8" s="398"/>
      <c r="C8" s="398"/>
      <c r="D8" s="398"/>
      <c r="E8" s="398"/>
      <c r="F8" s="398"/>
      <c r="G8" s="398"/>
      <c r="H8" s="398"/>
      <c r="I8" s="398"/>
      <c r="J8" s="78"/>
      <c r="K8" s="447" t="s">
        <v>99</v>
      </c>
      <c r="L8" s="448"/>
      <c r="M8" s="448"/>
      <c r="N8" s="448"/>
      <c r="O8" s="448"/>
      <c r="P8" s="448"/>
      <c r="Q8" s="448"/>
      <c r="R8" s="448"/>
      <c r="S8" s="449"/>
    </row>
    <row r="9" spans="1:19" s="75" customFormat="1" ht="18" customHeight="1">
      <c r="A9" s="399" t="str">
        <f>VLOOKUP(N3,'Company Info'!$A4:$Z27,9,FALSE)</f>
        <v>Your Company Name</v>
      </c>
      <c r="B9" s="400"/>
      <c r="C9" s="400"/>
      <c r="D9" s="400"/>
      <c r="E9" s="400"/>
      <c r="F9" s="400"/>
      <c r="G9" s="400"/>
      <c r="H9" s="400"/>
      <c r="I9" s="400"/>
      <c r="J9" s="77"/>
      <c r="K9" s="388" t="str">
        <f>VLOOKUP(N3,'Company Info'!$A4:$Z27,19,FALSE)</f>
        <v>Name of the Customer</v>
      </c>
      <c r="L9" s="388"/>
      <c r="M9" s="388"/>
      <c r="N9" s="388"/>
      <c r="O9" s="388"/>
      <c r="P9" s="388"/>
      <c r="Q9" s="388"/>
      <c r="R9" s="421"/>
      <c r="S9" s="430"/>
    </row>
    <row r="10" spans="1:19" s="82" customFormat="1" ht="15" customHeight="1">
      <c r="A10" s="450" t="s">
        <v>133</v>
      </c>
      <c r="B10" s="426"/>
      <c r="C10" s="426"/>
      <c r="D10" s="426"/>
      <c r="E10" s="426"/>
      <c r="F10" s="426"/>
      <c r="G10" s="426"/>
      <c r="H10" s="426"/>
      <c r="I10" s="426"/>
      <c r="J10" s="81"/>
      <c r="K10" s="425" t="s">
        <v>100</v>
      </c>
      <c r="L10" s="426"/>
      <c r="M10" s="426"/>
      <c r="N10" s="426"/>
      <c r="O10" s="426"/>
      <c r="P10" s="426"/>
      <c r="Q10" s="426"/>
      <c r="R10" s="426"/>
      <c r="S10" s="427"/>
    </row>
    <row r="11" spans="1:19" s="75" customFormat="1" ht="18" customHeight="1">
      <c r="A11" s="399" t="str">
        <f>VLOOKUP(N3,'Company Info'!$A4:$Z27,10,FALSE)</f>
        <v>Company Street Address</v>
      </c>
      <c r="B11" s="400"/>
      <c r="C11" s="400"/>
      <c r="D11" s="400"/>
      <c r="E11" s="400"/>
      <c r="F11" s="400"/>
      <c r="G11" s="400"/>
      <c r="H11" s="400"/>
      <c r="I11" s="400"/>
      <c r="J11" s="77"/>
      <c r="K11" s="388" t="str">
        <f>VLOOKUP(N3,'Company Info'!$A4:$Z27,20,FALSE)</f>
        <v>Enter Your Buyer's Name</v>
      </c>
      <c r="L11" s="388"/>
      <c r="M11" s="388"/>
      <c r="N11" s="388"/>
      <c r="O11" s="388"/>
      <c r="P11" s="388"/>
      <c r="Q11" s="150"/>
      <c r="R11" s="237"/>
      <c r="S11" s="453"/>
    </row>
    <row r="12" spans="1:19" s="82" customFormat="1" ht="15" customHeight="1">
      <c r="A12" s="450" t="s">
        <v>101</v>
      </c>
      <c r="B12" s="426"/>
      <c r="C12" s="426"/>
      <c r="D12" s="426"/>
      <c r="E12" s="426"/>
      <c r="F12" s="426"/>
      <c r="G12" s="426"/>
      <c r="H12" s="426"/>
      <c r="I12" s="426"/>
      <c r="J12" s="81"/>
      <c r="K12" s="425" t="s">
        <v>102</v>
      </c>
      <c r="L12" s="426"/>
      <c r="M12" s="426"/>
      <c r="N12" s="426"/>
      <c r="O12" s="426"/>
      <c r="P12" s="426"/>
      <c r="Q12" s="426"/>
      <c r="R12" s="451"/>
      <c r="S12" s="452"/>
    </row>
    <row r="13" spans="1:19" s="75" customFormat="1" ht="18" customHeight="1">
      <c r="A13" s="399" t="str">
        <f>VLOOKUP(N3,'Company Info'!$A4:$U27,11,FALSE)</f>
        <v>City</v>
      </c>
      <c r="B13" s="400"/>
      <c r="C13" s="400" t="str">
        <f>VLOOKUP(N3,'Company Info'!$A4:$U27,12,FALSE)</f>
        <v>State</v>
      </c>
      <c r="D13" s="400"/>
      <c r="E13" s="400" t="str">
        <f>VLOOKUP(N3,'Company Info'!$A4:$U27,14,FALSE)</f>
        <v>ZIP</v>
      </c>
      <c r="F13" s="400"/>
      <c r="G13" s="99"/>
      <c r="H13" s="400" t="str">
        <f>VLOOKUP(N3,'Company Info'!$A4:$U27,13,FALSE)</f>
        <v>Country</v>
      </c>
      <c r="I13" s="400"/>
      <c r="J13" s="77"/>
      <c r="K13" s="388" t="str">
        <f>VLOOKUP(N3,'Company Info'!$A4:$Z27,8,FALSE)</f>
        <v>What Vehicles is this used on?</v>
      </c>
      <c r="L13" s="388"/>
      <c r="M13" s="388"/>
      <c r="N13" s="388"/>
      <c r="O13" s="388"/>
      <c r="P13" s="388"/>
      <c r="Q13" s="388"/>
      <c r="R13" s="388"/>
      <c r="S13" s="389"/>
    </row>
    <row r="14" spans="1:19" s="84" customFormat="1" ht="15" customHeight="1">
      <c r="A14" s="151" t="s">
        <v>103</v>
      </c>
      <c r="B14" s="152"/>
      <c r="C14" s="152" t="s">
        <v>134</v>
      </c>
      <c r="D14" s="152"/>
      <c r="E14" s="429" t="s">
        <v>105</v>
      </c>
      <c r="F14" s="429"/>
      <c r="G14" s="83"/>
      <c r="H14" s="152" t="s">
        <v>106</v>
      </c>
      <c r="I14" s="152"/>
      <c r="J14" s="81"/>
      <c r="K14" s="425" t="s">
        <v>107</v>
      </c>
      <c r="L14" s="426"/>
      <c r="M14" s="426"/>
      <c r="N14" s="426"/>
      <c r="O14" s="426"/>
      <c r="P14" s="426"/>
      <c r="Q14" s="426"/>
      <c r="R14" s="426"/>
      <c r="S14" s="427"/>
    </row>
    <row r="15" spans="1:19" ht="15.75" customHeight="1">
      <c r="A15" s="138" t="s">
        <v>108</v>
      </c>
      <c r="B15" s="78"/>
      <c r="C15" s="85"/>
      <c r="D15" s="78"/>
      <c r="E15" s="423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424"/>
    </row>
    <row r="16" spans="1:19" s="86" customFormat="1" ht="12.75">
      <c r="A16" s="76" t="s">
        <v>109</v>
      </c>
      <c r="B16" s="78"/>
      <c r="C16" s="8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0"/>
    </row>
    <row r="17" spans="1:19" ht="15" customHeight="1">
      <c r="A17" s="433"/>
      <c r="B17" s="310"/>
      <c r="C17" s="310"/>
      <c r="D17" s="393" t="s">
        <v>135</v>
      </c>
      <c r="E17" s="310"/>
      <c r="F17" s="310"/>
      <c r="G17" s="310"/>
      <c r="H17" s="310"/>
      <c r="I17" s="310"/>
      <c r="J17" s="388"/>
      <c r="K17" s="421"/>
      <c r="L17" s="421"/>
      <c r="M17" s="421"/>
      <c r="N17" s="421"/>
      <c r="O17" s="421"/>
      <c r="P17" s="421"/>
      <c r="Q17" s="421"/>
      <c r="R17" s="421"/>
      <c r="S17" s="430"/>
    </row>
    <row r="18" spans="1:19" ht="14.25" customHeight="1">
      <c r="A18" s="434"/>
      <c r="B18" s="310"/>
      <c r="C18" s="310"/>
      <c r="D18" s="310"/>
      <c r="E18" s="310"/>
      <c r="F18" s="310"/>
      <c r="G18" s="310"/>
      <c r="H18" s="310"/>
      <c r="I18" s="310"/>
      <c r="J18" s="388"/>
      <c r="K18" s="421"/>
      <c r="L18" s="421"/>
      <c r="M18" s="421"/>
      <c r="N18" s="421"/>
      <c r="O18" s="421"/>
      <c r="P18" s="421"/>
      <c r="Q18" s="421"/>
      <c r="R18" s="421"/>
      <c r="S18" s="430"/>
    </row>
    <row r="19" spans="1:19" ht="12.75">
      <c r="A19" s="76" t="s">
        <v>110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80"/>
    </row>
    <row r="20" spans="1:19" s="91" customFormat="1" ht="15.75" customHeight="1">
      <c r="A20" s="139" t="s">
        <v>130</v>
      </c>
      <c r="B20" s="88"/>
      <c r="C20" s="88"/>
      <c r="D20" s="88"/>
      <c r="E20" s="89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0"/>
    </row>
    <row r="21" spans="1:19" ht="12.75">
      <c r="A21" s="92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78"/>
      <c r="M21" s="78"/>
      <c r="N21" s="78"/>
      <c r="O21" s="78"/>
      <c r="P21" s="78"/>
      <c r="Q21" s="78"/>
      <c r="R21" s="78"/>
      <c r="S21" s="80"/>
    </row>
    <row r="22" spans="1:19" ht="12.75">
      <c r="A22" s="92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78"/>
      <c r="M22" s="78"/>
      <c r="N22" s="78"/>
      <c r="O22" s="78"/>
      <c r="P22" s="78"/>
      <c r="Q22" s="78"/>
      <c r="R22" s="78"/>
      <c r="S22" s="80"/>
    </row>
    <row r="23" spans="1:19" ht="12.75">
      <c r="A23" s="92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78"/>
      <c r="M23" s="78"/>
      <c r="N23" s="78"/>
      <c r="O23" s="78"/>
      <c r="P23" s="78"/>
      <c r="Q23" s="78"/>
      <c r="R23" s="78"/>
      <c r="S23" s="80"/>
    </row>
    <row r="24" spans="1:19" ht="12.75">
      <c r="A24" s="92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78"/>
      <c r="M24" s="78"/>
      <c r="N24" s="78"/>
      <c r="O24" s="78"/>
      <c r="P24" s="78"/>
      <c r="Q24" s="78"/>
      <c r="R24" s="78"/>
      <c r="S24" s="80"/>
    </row>
    <row r="25" spans="1:19" ht="12.75">
      <c r="A25" s="101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78"/>
      <c r="M25" s="78"/>
      <c r="N25" s="78"/>
      <c r="O25" s="78"/>
      <c r="P25" s="78"/>
      <c r="Q25" s="78"/>
      <c r="R25" s="78"/>
      <c r="S25" s="80"/>
    </row>
    <row r="26" spans="1:19" ht="15.75" customHeight="1">
      <c r="A26" s="138" t="s">
        <v>131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0"/>
    </row>
    <row r="27" spans="1:19" ht="12.75">
      <c r="A27" s="8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423"/>
      <c r="R27" s="310"/>
      <c r="S27" s="424"/>
    </row>
    <row r="28" spans="1:19" ht="12.75">
      <c r="A28" s="8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423"/>
      <c r="R28" s="310"/>
      <c r="S28" s="424"/>
    </row>
    <row r="29" spans="1:19" ht="12.75">
      <c r="A29" s="8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423"/>
      <c r="R29" s="310"/>
      <c r="S29" s="424"/>
    </row>
    <row r="30" spans="1:19" ht="12.75">
      <c r="A30" s="8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423"/>
      <c r="R30" s="310"/>
      <c r="S30" s="424"/>
    </row>
    <row r="31" spans="1:19" ht="12.75">
      <c r="A31" s="100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423"/>
      <c r="R31" s="310"/>
      <c r="S31" s="424"/>
    </row>
    <row r="32" spans="1:19" ht="15.75" customHeight="1">
      <c r="A32" s="138" t="s">
        <v>111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</row>
    <row r="33" spans="1:19" ht="12.75">
      <c r="A33" s="76" t="s">
        <v>112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80"/>
    </row>
    <row r="34" spans="1:19" s="86" customFormat="1" ht="12.75">
      <c r="A34" s="76" t="s">
        <v>113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 t="s">
        <v>136</v>
      </c>
      <c r="M34" s="102"/>
      <c r="N34" s="78"/>
      <c r="O34" s="78"/>
      <c r="P34" s="78"/>
      <c r="Q34" s="78"/>
      <c r="R34" s="78"/>
      <c r="S34" s="80"/>
    </row>
    <row r="35" spans="1:19" ht="12.75">
      <c r="A35" s="76" t="s">
        <v>114</v>
      </c>
      <c r="B35" s="78"/>
      <c r="C35" s="78"/>
      <c r="D35" s="78"/>
      <c r="E35" s="78"/>
      <c r="F35" s="388"/>
      <c r="G35" s="388"/>
      <c r="H35" s="388"/>
      <c r="I35" s="388"/>
      <c r="J35" s="388"/>
      <c r="K35" s="388"/>
      <c r="L35" s="439"/>
      <c r="M35" s="310"/>
      <c r="N35" s="310"/>
      <c r="O35" s="310"/>
      <c r="P35" s="310"/>
      <c r="Q35" s="310"/>
      <c r="R35" s="310"/>
      <c r="S35" s="80"/>
    </row>
    <row r="36" spans="1:19" ht="15.75" customHeight="1">
      <c r="A36" s="138" t="s">
        <v>115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0"/>
    </row>
    <row r="37" spans="1:19" ht="12.75">
      <c r="A37" s="443" t="s">
        <v>140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5"/>
    </row>
    <row r="38" spans="1:19" ht="12.75">
      <c r="A38" s="131" t="s">
        <v>141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7"/>
      <c r="O38" s="132"/>
      <c r="P38" s="133" t="s">
        <v>116</v>
      </c>
      <c r="Q38" s="132"/>
      <c r="R38" s="135" t="s">
        <v>117</v>
      </c>
      <c r="S38" s="136"/>
    </row>
    <row r="39" spans="1:19" ht="12.75">
      <c r="A39" s="443" t="s">
        <v>142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</row>
    <row r="40" spans="1:19" ht="18" customHeight="1">
      <c r="A40" s="431" t="s">
        <v>118</v>
      </c>
      <c r="B40" s="432"/>
      <c r="C40" s="432"/>
      <c r="D40" s="432"/>
      <c r="E40" s="446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2"/>
    </row>
    <row r="41" spans="1:19" ht="18" customHeight="1">
      <c r="A41" s="108"/>
      <c r="B41" s="107"/>
      <c r="C41" s="107"/>
      <c r="D41" s="109"/>
      <c r="E41" s="440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2"/>
    </row>
    <row r="42" spans="1:19" s="86" customFormat="1" ht="18" customHeight="1">
      <c r="A42" s="93" t="s">
        <v>119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94"/>
      <c r="M42" s="103"/>
      <c r="N42" s="103"/>
      <c r="O42" s="104"/>
      <c r="P42" s="104"/>
      <c r="Q42" s="104"/>
      <c r="R42" s="104"/>
      <c r="S42" s="105"/>
    </row>
    <row r="43" spans="1:19" ht="18" customHeight="1">
      <c r="A43" s="93" t="s">
        <v>137</v>
      </c>
      <c r="B43" s="103"/>
      <c r="C43" s="103"/>
      <c r="D43" s="103"/>
      <c r="E43" s="103"/>
      <c r="F43" s="456"/>
      <c r="G43" s="456"/>
      <c r="H43" s="456"/>
      <c r="I43" s="456"/>
      <c r="J43" s="456"/>
      <c r="K43" s="456"/>
      <c r="L43" s="456"/>
      <c r="M43" s="456"/>
      <c r="N43" s="456"/>
      <c r="O43" s="393" t="s">
        <v>120</v>
      </c>
      <c r="P43" s="393"/>
      <c r="Q43" s="418"/>
      <c r="R43" s="454"/>
      <c r="S43" s="455"/>
    </row>
    <row r="44" spans="1:19" ht="18" customHeight="1">
      <c r="A44" s="87" t="s">
        <v>121</v>
      </c>
      <c r="B44" s="78"/>
      <c r="C44" s="400"/>
      <c r="D44" s="400"/>
      <c r="E44" s="400"/>
      <c r="F44" s="400"/>
      <c r="G44" s="400"/>
      <c r="H44" s="400"/>
      <c r="I44" s="393" t="s">
        <v>122</v>
      </c>
      <c r="J44" s="394"/>
      <c r="K44" s="388"/>
      <c r="L44" s="388"/>
      <c r="M44" s="388"/>
      <c r="N44" s="388"/>
      <c r="O44" s="123"/>
      <c r="P44" s="128" t="s">
        <v>123</v>
      </c>
      <c r="Q44" s="418"/>
      <c r="R44" s="454"/>
      <c r="S44" s="455"/>
    </row>
    <row r="45" spans="1:19" ht="18" customHeight="1">
      <c r="A45" s="87" t="s">
        <v>124</v>
      </c>
      <c r="B45" s="110"/>
      <c r="C45" s="388"/>
      <c r="D45" s="388"/>
      <c r="E45" s="388"/>
      <c r="F45" s="388"/>
      <c r="G45" s="388"/>
      <c r="H45" s="388"/>
      <c r="I45" s="393" t="s">
        <v>125</v>
      </c>
      <c r="J45" s="394"/>
      <c r="K45" s="388"/>
      <c r="L45" s="391"/>
      <c r="M45" s="391"/>
      <c r="N45" s="391"/>
      <c r="O45" s="391"/>
      <c r="P45" s="391"/>
      <c r="Q45" s="391"/>
      <c r="R45" s="391"/>
      <c r="S45" s="392"/>
    </row>
    <row r="46" spans="1:19" ht="3" customHeight="1" thickBot="1">
      <c r="A46" s="87"/>
      <c r="B46" s="110"/>
      <c r="C46" s="127"/>
      <c r="D46" s="127"/>
      <c r="E46" s="127"/>
      <c r="F46" s="127"/>
      <c r="G46" s="127"/>
      <c r="H46" s="127"/>
      <c r="I46" s="128"/>
      <c r="J46" s="129"/>
      <c r="K46" s="127"/>
      <c r="L46" s="107"/>
      <c r="M46" s="107"/>
      <c r="N46" s="107"/>
      <c r="O46" s="107"/>
      <c r="P46" s="107"/>
      <c r="Q46" s="107"/>
      <c r="R46" s="107"/>
      <c r="S46" s="140"/>
    </row>
    <row r="47" spans="1:19" ht="12" customHeight="1">
      <c r="A47" s="385" t="s">
        <v>138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7"/>
    </row>
    <row r="48" spans="1:19" ht="15.75" customHeight="1">
      <c r="A48" s="87" t="s">
        <v>126</v>
      </c>
      <c r="B48" s="78"/>
      <c r="C48" s="78"/>
      <c r="D48" s="78"/>
      <c r="E48" s="78"/>
      <c r="F48" s="78"/>
      <c r="G48" s="78"/>
      <c r="H48" s="78"/>
      <c r="I48" s="78"/>
      <c r="J48" s="388"/>
      <c r="K48" s="388"/>
      <c r="L48" s="388"/>
      <c r="M48" s="388"/>
      <c r="N48" s="388"/>
      <c r="O48" s="388"/>
      <c r="P48" s="388"/>
      <c r="Q48" s="388"/>
      <c r="R48" s="388"/>
      <c r="S48" s="389"/>
    </row>
    <row r="49" spans="1:19" ht="18" customHeight="1">
      <c r="A49" s="87" t="s">
        <v>127</v>
      </c>
      <c r="B49" s="78"/>
      <c r="C49" s="7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77" t="s">
        <v>191</v>
      </c>
      <c r="P49" s="382"/>
      <c r="Q49" s="382"/>
      <c r="R49" s="382"/>
      <c r="S49" s="383"/>
    </row>
    <row r="50" spans="1:25" ht="18" customHeight="1">
      <c r="A50" s="87" t="s">
        <v>121</v>
      </c>
      <c r="B50" s="78"/>
      <c r="C50" s="388"/>
      <c r="D50" s="388"/>
      <c r="E50" s="388"/>
      <c r="F50" s="388"/>
      <c r="G50" s="388"/>
      <c r="H50" s="388"/>
      <c r="I50" s="388"/>
      <c r="J50" s="384" t="s">
        <v>128</v>
      </c>
      <c r="K50" s="384"/>
      <c r="L50" s="384"/>
      <c r="M50" s="384"/>
      <c r="N50" s="384"/>
      <c r="O50" s="390"/>
      <c r="P50" s="388"/>
      <c r="Q50" s="388"/>
      <c r="R50" s="388"/>
      <c r="S50" s="389"/>
      <c r="T50" s="86"/>
      <c r="U50" s="86"/>
      <c r="V50" s="86"/>
      <c r="W50" s="86"/>
      <c r="X50" s="86"/>
      <c r="Y50" s="86"/>
    </row>
    <row r="51" spans="1:25" ht="3" customHeight="1" thickBot="1">
      <c r="A51" s="148"/>
      <c r="B51" s="149"/>
      <c r="C51" s="435"/>
      <c r="D51" s="435"/>
      <c r="E51" s="435"/>
      <c r="F51" s="435"/>
      <c r="G51" s="435"/>
      <c r="H51" s="435"/>
      <c r="I51" s="435"/>
      <c r="J51" s="436"/>
      <c r="K51" s="436"/>
      <c r="L51" s="436"/>
      <c r="M51" s="436"/>
      <c r="N51" s="436"/>
      <c r="O51" s="437"/>
      <c r="P51" s="435"/>
      <c r="Q51" s="435"/>
      <c r="R51" s="435"/>
      <c r="S51" s="438"/>
      <c r="T51" s="86"/>
      <c r="U51" s="86"/>
      <c r="V51" s="86"/>
      <c r="W51" s="86"/>
      <c r="X51" s="86"/>
      <c r="Y51" s="86"/>
    </row>
    <row r="52" spans="1:25" ht="12.75">
      <c r="A52" s="48" t="s">
        <v>60</v>
      </c>
      <c r="B52" s="49"/>
      <c r="C52" s="49" t="s">
        <v>129</v>
      </c>
      <c r="D52" s="95"/>
      <c r="E52" s="95"/>
      <c r="F52" s="96"/>
      <c r="G52" s="96"/>
      <c r="H52" s="96"/>
      <c r="I52" s="96"/>
      <c r="J52" s="95"/>
      <c r="K52" s="96"/>
      <c r="L52" s="96"/>
      <c r="M52" s="96"/>
      <c r="N52" s="96"/>
      <c r="O52" s="95"/>
      <c r="P52" s="96"/>
      <c r="Q52" s="96"/>
      <c r="R52" s="97"/>
      <c r="S52" s="111"/>
      <c r="T52" s="86"/>
      <c r="U52" s="86"/>
      <c r="V52" s="86"/>
      <c r="W52" s="86"/>
      <c r="X52" s="86"/>
      <c r="Y52" s="86"/>
    </row>
  </sheetData>
  <mergeCells count="85">
    <mergeCell ref="R11:S11"/>
    <mergeCell ref="K9:P9"/>
    <mergeCell ref="Q9:S9"/>
    <mergeCell ref="Q44:S44"/>
    <mergeCell ref="K44:N44"/>
    <mergeCell ref="O43:P43"/>
    <mergeCell ref="Q43:S43"/>
    <mergeCell ref="F43:N43"/>
    <mergeCell ref="E15:S15"/>
    <mergeCell ref="Q27:S27"/>
    <mergeCell ref="C45:H45"/>
    <mergeCell ref="C44:H44"/>
    <mergeCell ref="A5:D5"/>
    <mergeCell ref="K8:S8"/>
    <mergeCell ref="A10:I10"/>
    <mergeCell ref="A12:I12"/>
    <mergeCell ref="K10:S10"/>
    <mergeCell ref="K12:S12"/>
    <mergeCell ref="K11:P11"/>
    <mergeCell ref="I44:J44"/>
    <mergeCell ref="C51:I51"/>
    <mergeCell ref="J51:N51"/>
    <mergeCell ref="O51:S51"/>
    <mergeCell ref="Q31:S31"/>
    <mergeCell ref="F35:K35"/>
    <mergeCell ref="L35:R35"/>
    <mergeCell ref="E41:S41"/>
    <mergeCell ref="A37:S37"/>
    <mergeCell ref="A39:S39"/>
    <mergeCell ref="E40:S40"/>
    <mergeCell ref="A40:D40"/>
    <mergeCell ref="D17:I17"/>
    <mergeCell ref="A17:C17"/>
    <mergeCell ref="A18:I18"/>
    <mergeCell ref="Q28:S28"/>
    <mergeCell ref="J17:S17"/>
    <mergeCell ref="J18:S18"/>
    <mergeCell ref="Q29:S29"/>
    <mergeCell ref="Q30:S30"/>
    <mergeCell ref="K14:S14"/>
    <mergeCell ref="G7:K7"/>
    <mergeCell ref="K13:S13"/>
    <mergeCell ref="A9:I9"/>
    <mergeCell ref="A11:I11"/>
    <mergeCell ref="E13:F13"/>
    <mergeCell ref="C13:D13"/>
    <mergeCell ref="A7:C7"/>
    <mergeCell ref="E14:F14"/>
    <mergeCell ref="K2:M2"/>
    <mergeCell ref="K3:M3"/>
    <mergeCell ref="N3:S3"/>
    <mergeCell ref="R7:S7"/>
    <mergeCell ref="E4:L4"/>
    <mergeCell ref="E5:L5"/>
    <mergeCell ref="P6:Q6"/>
    <mergeCell ref="P7:Q7"/>
    <mergeCell ref="L7:O7"/>
    <mergeCell ref="C2:J2"/>
    <mergeCell ref="A1:S1"/>
    <mergeCell ref="R4:S4"/>
    <mergeCell ref="I6:K6"/>
    <mergeCell ref="R6:S6"/>
    <mergeCell ref="N4:Q4"/>
    <mergeCell ref="N5:Q5"/>
    <mergeCell ref="A6:E6"/>
    <mergeCell ref="L6:O6"/>
    <mergeCell ref="N2:S2"/>
    <mergeCell ref="R5:S5"/>
    <mergeCell ref="D7:F7"/>
    <mergeCell ref="E3:J3"/>
    <mergeCell ref="A8:I8"/>
    <mergeCell ref="A13:B13"/>
    <mergeCell ref="H13:I13"/>
    <mergeCell ref="A4:D4"/>
    <mergeCell ref="A3:D3"/>
    <mergeCell ref="A2:B2"/>
    <mergeCell ref="P49:S49"/>
    <mergeCell ref="J50:N50"/>
    <mergeCell ref="A47:S47"/>
    <mergeCell ref="J48:S48"/>
    <mergeCell ref="O50:S50"/>
    <mergeCell ref="C50:I50"/>
    <mergeCell ref="D49:N49"/>
    <mergeCell ref="K45:S45"/>
    <mergeCell ref="I45:J45"/>
  </mergeCells>
  <conditionalFormatting sqref="Q38">
    <cfRule type="cellIs" priority="1" dxfId="0" operator="between" stopIfTrue="1">
      <formula>"A"</formula>
      <formula>"Z"</formula>
    </cfRule>
    <cfRule type="expression" priority="2" dxfId="0" stopIfTrue="1">
      <formula>$Q$38</formula>
    </cfRule>
  </conditionalFormatting>
  <conditionalFormatting sqref="C50:I51">
    <cfRule type="cellIs" priority="3" dxfId="0" operator="between" stopIfTrue="1">
      <formula>"A"</formula>
      <formula>"Z"</formula>
    </cfRule>
    <cfRule type="expression" priority="4" dxfId="0" stopIfTrue="1">
      <formula>$C$50</formula>
    </cfRule>
  </conditionalFormatting>
  <conditionalFormatting sqref="O50:S51">
    <cfRule type="expression" priority="5" dxfId="0" stopIfTrue="1">
      <formula>$O$50</formula>
    </cfRule>
    <cfRule type="cellIs" priority="6" dxfId="0" operator="between" stopIfTrue="1">
      <formula>"A"</formula>
      <formula>"Z"</formula>
    </cfRule>
  </conditionalFormatting>
  <conditionalFormatting sqref="D49:N49">
    <cfRule type="cellIs" priority="7" dxfId="0" operator="between" stopIfTrue="1">
      <formula>"A"</formula>
      <formula>"Z"</formula>
    </cfRule>
    <cfRule type="expression" priority="8" dxfId="0" stopIfTrue="1">
      <formula>$D$49</formula>
    </cfRule>
  </conditionalFormatting>
  <conditionalFormatting sqref="B45:H46">
    <cfRule type="cellIs" priority="9" dxfId="0" operator="between" stopIfTrue="1">
      <formula>"A"</formula>
      <formula>"Z"</formula>
    </cfRule>
    <cfRule type="expression" priority="10" dxfId="0" stopIfTrue="1">
      <formula>$B$45</formula>
    </cfRule>
  </conditionalFormatting>
  <conditionalFormatting sqref="K45:K46">
    <cfRule type="cellIs" priority="11" dxfId="0" operator="between" stopIfTrue="1">
      <formula>"A"</formula>
      <formula>"Z"</formula>
    </cfRule>
    <cfRule type="expression" priority="12" dxfId="0" stopIfTrue="1">
      <formula>$J$45</formula>
    </cfRule>
  </conditionalFormatting>
  <conditionalFormatting sqref="C44:H44">
    <cfRule type="cellIs" priority="13" dxfId="0" operator="between" stopIfTrue="1">
      <formula>"A"</formula>
      <formula>"Z"</formula>
    </cfRule>
    <cfRule type="expression" priority="14" dxfId="0" stopIfTrue="1">
      <formula>$C$44</formula>
    </cfRule>
  </conditionalFormatting>
  <conditionalFormatting sqref="K44:O44">
    <cfRule type="expression" priority="15" dxfId="0" stopIfTrue="1">
      <formula>$K$44</formula>
    </cfRule>
    <cfRule type="cellIs" priority="16" dxfId="0" operator="between" stopIfTrue="1">
      <formula>"A"</formula>
      <formula>"Z"</formula>
    </cfRule>
  </conditionalFormatting>
  <conditionalFormatting sqref="F43:N43">
    <cfRule type="cellIs" priority="17" dxfId="0" operator="between" stopIfTrue="1">
      <formula>"A"</formula>
      <formula>"Z"</formula>
    </cfRule>
    <cfRule type="expression" priority="18" dxfId="0" stopIfTrue="1">
      <formula>$F$43</formula>
    </cfRule>
  </conditionalFormatting>
  <conditionalFormatting sqref="E40">
    <cfRule type="cellIs" priority="19" dxfId="0" operator="between" stopIfTrue="1">
      <formula>"A"</formula>
      <formula>"Z"</formula>
    </cfRule>
    <cfRule type="expression" priority="20" dxfId="0" stopIfTrue="1">
      <formula>$E$40</formula>
    </cfRule>
  </conditionalFormatting>
  <conditionalFormatting sqref="D41:E41">
    <cfRule type="cellIs" priority="21" dxfId="0" operator="between" stopIfTrue="1">
      <formula>"A"</formula>
      <formula>"Z"</formula>
    </cfRule>
    <cfRule type="expression" priority="22" dxfId="0" stopIfTrue="1">
      <formula>$D$41</formula>
    </cfRule>
  </conditionalFormatting>
  <conditionalFormatting sqref="N38:O38">
    <cfRule type="cellIs" priority="23" dxfId="0" operator="between" stopIfTrue="1">
      <formula>"A"</formula>
      <formula>"Z"</formula>
    </cfRule>
    <cfRule type="expression" priority="24" dxfId="0" stopIfTrue="1">
      <formula>$O$38</formula>
    </cfRule>
  </conditionalFormatting>
  <conditionalFormatting sqref="F35:L35">
    <cfRule type="cellIs" priority="25" dxfId="0" operator="between" stopIfTrue="1">
      <formula>"A"</formula>
      <formula>"Z"</formula>
    </cfRule>
    <cfRule type="expression" priority="26" dxfId="0" stopIfTrue="1">
      <formula>$F$35</formula>
    </cfRule>
  </conditionalFormatting>
  <conditionalFormatting sqref="J17">
    <cfRule type="cellIs" priority="27" dxfId="0" operator="between" stopIfTrue="1">
      <formula>"A"</formula>
      <formula>"Z"</formula>
    </cfRule>
    <cfRule type="expression" priority="28" dxfId="0" stopIfTrue="1">
      <formula>$J$17</formula>
    </cfRule>
  </conditionalFormatting>
  <conditionalFormatting sqref="J18">
    <cfRule type="cellIs" priority="29" dxfId="0" operator="between" stopIfTrue="1">
      <formula>"A"</formula>
      <formula>"Z"</formula>
    </cfRule>
    <cfRule type="expression" priority="30" dxfId="0" stopIfTrue="1">
      <formula>$J$18</formula>
    </cfRule>
  </conditionalFormatting>
  <conditionalFormatting sqref="G13">
    <cfRule type="cellIs" priority="31" dxfId="0" operator="between" stopIfTrue="1">
      <formula>"B"</formula>
      <formula>"J"</formula>
    </cfRule>
  </conditionalFormatting>
  <conditionalFormatting sqref="E14:F14">
    <cfRule type="expression" priority="32" dxfId="0" stopIfTrue="1">
      <formula>$E$13</formula>
    </cfRule>
  </conditionalFormatting>
  <conditionalFormatting sqref="R4:S4">
    <cfRule type="expression" priority="33" dxfId="0" stopIfTrue="1">
      <formula>#REF!</formula>
    </cfRule>
  </conditionalFormatting>
  <conditionalFormatting sqref="R5:S5">
    <cfRule type="expression" priority="34" dxfId="0" stopIfTrue="1">
      <formula>#REF!</formula>
    </cfRule>
  </conditionalFormatting>
  <conditionalFormatting sqref="D7:F7">
    <cfRule type="expression" priority="35" dxfId="0" stopIfTrue="1">
      <formula>$D$7</formula>
    </cfRule>
    <cfRule type="cellIs" priority="36" dxfId="0" operator="between" stopIfTrue="1">
      <formula>"A"</formula>
      <formula>"Z"</formula>
    </cfRule>
  </conditionalFormatting>
  <printOptions horizontalCentered="1" verticalCentered="1"/>
  <pageMargins left="0.28" right="0.16" top="0.22" bottom="0.2" header="0.17" footer="0.17"/>
  <pageSetup fitToHeight="1" fitToWidth="1" horizontalDpi="1200" verticalDpi="1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http://thequalityportal.com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lmfarias</cp:lastModifiedBy>
  <cp:lastPrinted>2006-05-09T12:08:45Z</cp:lastPrinted>
  <dcterms:created xsi:type="dcterms:W3CDTF">2006-05-04T02:19:49Z</dcterms:created>
  <dcterms:modified xsi:type="dcterms:W3CDTF">2006-12-19T19:39:17Z</dcterms:modified>
  <cp:category/>
  <cp:version/>
  <cp:contentType/>
  <cp:contentStatus/>
</cp:coreProperties>
</file>